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FF37173-5332-4D04-8B9D-E7128871B248}" xr6:coauthVersionLast="47" xr6:coauthVersionMax="47" xr10:uidLastSave="{00000000-0000-0000-0000-000000000000}"/>
  <bookViews>
    <workbookView xWindow="-110" yWindow="-110" windowWidth="19420" windowHeight="10300" tabRatio="500" firstSheet="1" activeTab="3" xr2:uid="{00000000-000D-0000-FFFF-FFFF00000000}"/>
  </bookViews>
  <sheets>
    <sheet name="lecturer_master" sheetId="1" r:id="rId1"/>
    <sheet name="retirement_rule" sheetId="2" r:id="rId2"/>
    <sheet name="student_enrollment" sheetId="3" r:id="rId3"/>
    <sheet name="learning_load" sheetId="4" r:id="rId4"/>
    <sheet name="CALCULATION" sheetId="13" state="hidden" r:id="rId5"/>
    <sheet name="PIVOT" sheetId="14" state="hidden" r:id="rId6"/>
  </sheets>
  <definedNames>
    <definedName name="_xlcn.WorksheetConnection_ProjectForecastKebutuhanDosenSIS.xlsxRetirement_succession" hidden="1">Retirement_succession</definedName>
    <definedName name="_xlcn.WorksheetConnection_ProjectForecastKebutuhanDosenSIS.xlsxTable8" hidden="1">Table8</definedName>
    <definedName name="_xlcn.WorksheetConnection_ProjectForecastKebutuhanDosenSIS.xlsxTableBridge" hidden="1">TableBridge</definedName>
    <definedName name="_xlcn.WorksheetConnection_ProjectForecastKebutuhanDosenSIS.xlsxTableDemand" hidden="1">TableDemand</definedName>
    <definedName name="_xlcn.WorksheetConnection_ProjectForecastKebutuhanDosenSIS.xlsxTableEnroll" hidden="1">TableEnroll</definedName>
    <definedName name="_xlcn.WorksheetConnection_ProjectForecastKebutuhanDosenSIS.xlsxTableForecast" hidden="1">TableForecast</definedName>
    <definedName name="_xlcn.WorksheetConnection_ProjectForecastKebutuhanDosenSIS.xlsxTableLecturer" hidden="1">TableLecturer</definedName>
    <definedName name="_xlcn.WorksheetConnection_ProjectForecastKebutuhanDosenSIS.xlsxTableRegion" hidden="1">TableRegion</definedName>
    <definedName name="_xlcn.WorksheetConnection_ProjectForecastKebutuhanDosenSIS.xlsxTableSupply" hidden="1">TableSupply</definedName>
    <definedName name="Slicer_Region">#N/A</definedName>
    <definedName name="Slicer_Region2">#N/A</definedName>
    <definedName name="Slicer_Scenario">#N/A</definedName>
    <definedName name="Slicer_Scenario1">#N/A</definedName>
    <definedName name="Slicer_Semester">#N/A</definedName>
    <definedName name="Slicer_Semester2">#N/A</definedName>
    <definedName name="Slicer_Year_Start">#N/A</definedName>
    <definedName name="Slicer_Year_Start2">#N/A</definedName>
  </definedNames>
  <calcPr calcId="191029" iterateDelta="1E-4"/>
  <pivotCaches>
    <pivotCache cacheId="37" r:id="rId7"/>
    <pivotCache cacheId="38" r:id="rId8"/>
    <pivotCache cacheId="39" r:id="rId9"/>
    <pivotCache cacheId="40" r:id="rId10"/>
    <pivotCache cacheId="41" r:id="rId11"/>
  </pivotCaches>
  <extLst>
    <ext xmlns:x15="http://schemas.microsoft.com/office/spreadsheetml/2010/11/main" uri="{FCE2AD5D-F65C-4FA6-A056-5C36A1767C68}">
      <x15:dataModel>
        <x15:modelTables>
          <x15:modelTable id="TableSupply" name="TableSupply" connection="WorksheetConnection_Project Forecast Kebutuhan Dosen SIS.xlsx!TableSupply"/>
          <x15:modelTable id="TableRegion" name="TableRegion" connection="WorksheetConnection_Project Forecast Kebutuhan Dosen SIS.xlsx!TableRegion"/>
          <x15:modelTable id="TableLecturer" name="TableLecturer" connection="WorksheetConnection_Project Forecast Kebutuhan Dosen SIS.xlsx!TableLecturer"/>
          <x15:modelTable id="TableForecast" name="TableForecast" connection="WorksheetConnection_Project Forecast Kebutuhan Dosen SIS.xlsx!TableForecast"/>
          <x15:modelTable id="TableEnroll" name="TableEnroll" connection="WorksheetConnection_Project Forecast Kebutuhan Dosen SIS.xlsx!TableEnroll"/>
          <x15:modelTable id="TableDemand" name="TableDemand" connection="WorksheetConnection_Project Forecast Kebutuhan Dosen SIS.xlsx!TableDemand"/>
          <x15:modelTable id="TableBridge" name="TableBridge" connection="WorksheetConnection_Project Forecast Kebutuhan Dosen SIS.xlsx!TableBridge"/>
          <x15:modelTable id="Table8" name="Table8" connection="WorksheetConnection_Project Forecast Kebutuhan Dosen SIS.xlsx!Table8"/>
          <x15:modelTable id="Retirement_succession" name="Retirement_succession" connection="WorksheetConnection_Project Forecast Kebutuhan Dosen SIS.xlsx!Retirement_succession"/>
        </x15:modelTables>
        <x15:modelRelationships>
          <x15:modelRelationship fromTable="TableEnroll" fromColumn="Key" toTable="TableBridge" toColumn="Key"/>
          <x15:modelRelationship fromTable="TableDemand" fromColumn="Key" toTable="TableBridge" toColumn="Key"/>
          <x15:modelRelationship fromTable="TableSupply" fromColumn="Key" toTable="TableBridge" toColumn="Key"/>
          <x15:modelRelationship fromTable="TableForecast" fromColumn="Key" toTable="TableBridge" toColumn="Key"/>
          <x15:modelRelationship fromTable="TableBridge" fromColumn="Region" toTable="TableRegion" toColumn="Region"/>
          <x15:modelRelationship fromTable="TableLecturer" fromColumn="Region" toTable="TableRegion" toColumn="Region"/>
          <x15:modelRelationship fromTable="Retirement_succession" fromColumn="Region" toTable="TableRegion" toColumn="Region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8" i="3" l="1"/>
  <c r="G27" i="3"/>
  <c r="G17" i="3"/>
  <c r="G16" i="3"/>
  <c r="G15" i="3"/>
  <c r="G5" i="3"/>
  <c r="F3" i="14"/>
  <c r="AB9" i="13"/>
  <c r="AB8" i="13"/>
  <c r="AB7" i="13"/>
  <c r="F4" i="14"/>
  <c r="F5" i="14"/>
  <c r="F7" i="14" l="1"/>
  <c r="AB11" i="13"/>
  <c r="AB10" i="13" l="1"/>
  <c r="F6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21DE07C-F5B4-482C-B68F-CC7A9E656EBF}" keepAlive="1" name="ThisWorkbookDataModel" description="Data Model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E54866AA-7B10-4F99-8DB3-BA0C18EF5131}" name="WorksheetConnection_Project Forecast Kebutuhan Dosen SIS.xlsx!Retirement_succession" type="102" refreshedVersion="8" minRefreshableVersion="5">
    <extLst>
      <ext xmlns:x15="http://schemas.microsoft.com/office/spreadsheetml/2010/11/main" uri="{DE250136-89BD-433C-8126-D09CA5730AF9}">
        <x15:connection id="Retirement_succession">
          <x15:rangePr sourceName="_xlcn.WorksheetConnection_ProjectForecastKebutuhanDosenSIS.xlsxRetirement_succession"/>
        </x15:connection>
      </ext>
    </extLst>
  </connection>
  <connection id="3" xr16:uid="{D405B550-16BC-476F-84A1-6F8543E453FA}" name="WorksheetConnection_Project Forecast Kebutuhan Dosen SIS.xlsx!Table8" type="102" refreshedVersion="8" minRefreshableVersion="5">
    <extLst>
      <ext xmlns:x15="http://schemas.microsoft.com/office/spreadsheetml/2010/11/main" uri="{DE250136-89BD-433C-8126-D09CA5730AF9}">
        <x15:connection id="Table8">
          <x15:rangePr sourceName="_xlcn.WorksheetConnection_ProjectForecastKebutuhanDosenSIS.xlsxTable8"/>
        </x15:connection>
      </ext>
    </extLst>
  </connection>
  <connection id="4" xr16:uid="{E7E595D6-BBE4-4FAC-ACE9-E90D5C526C69}" name="WorksheetConnection_Project Forecast Kebutuhan Dosen SIS.xlsx!TableBridge" type="102" refreshedVersion="8" minRefreshableVersion="5">
    <extLst>
      <ext xmlns:x15="http://schemas.microsoft.com/office/spreadsheetml/2010/11/main" uri="{DE250136-89BD-433C-8126-D09CA5730AF9}">
        <x15:connection id="TableBridge">
          <x15:rangePr sourceName="_xlcn.WorksheetConnection_ProjectForecastKebutuhanDosenSIS.xlsxTableBridge"/>
        </x15:connection>
      </ext>
    </extLst>
  </connection>
  <connection id="5" xr16:uid="{416F8B51-7973-4508-A762-0917A623513F}" name="WorksheetConnection_Project Forecast Kebutuhan Dosen SIS.xlsx!TableDemand" type="102" refreshedVersion="8" minRefreshableVersion="5">
    <extLst>
      <ext xmlns:x15="http://schemas.microsoft.com/office/spreadsheetml/2010/11/main" uri="{DE250136-89BD-433C-8126-D09CA5730AF9}">
        <x15:connection id="TableDemand">
          <x15:rangePr sourceName="_xlcn.WorksheetConnection_ProjectForecastKebutuhanDosenSIS.xlsxTableDemand"/>
        </x15:connection>
      </ext>
    </extLst>
  </connection>
  <connection id="6" xr16:uid="{F6098917-AA51-49DA-86A2-8D8E0A033DA7}" name="WorksheetConnection_Project Forecast Kebutuhan Dosen SIS.xlsx!TableEnroll" type="102" refreshedVersion="8" minRefreshableVersion="5">
    <extLst>
      <ext xmlns:x15="http://schemas.microsoft.com/office/spreadsheetml/2010/11/main" uri="{DE250136-89BD-433C-8126-D09CA5730AF9}">
        <x15:connection id="TableEnroll">
          <x15:rangePr sourceName="_xlcn.WorksheetConnection_ProjectForecastKebutuhanDosenSIS.xlsxTableEnroll"/>
        </x15:connection>
      </ext>
    </extLst>
  </connection>
  <connection id="7" xr16:uid="{0CBBC641-E2B0-42C0-B126-1BAF82D6098D}" name="WorksheetConnection_Project Forecast Kebutuhan Dosen SIS.xlsx!TableForecast" type="102" refreshedVersion="8" minRefreshableVersion="5">
    <extLst>
      <ext xmlns:x15="http://schemas.microsoft.com/office/spreadsheetml/2010/11/main" uri="{DE250136-89BD-433C-8126-D09CA5730AF9}">
        <x15:connection id="TableForecast">
          <x15:rangePr sourceName="_xlcn.WorksheetConnection_ProjectForecastKebutuhanDosenSIS.xlsxTableForecast"/>
        </x15:connection>
      </ext>
    </extLst>
  </connection>
  <connection id="8" xr16:uid="{2F18A2FF-22F3-46F7-9675-D453905E3A4C}" name="WorksheetConnection_Project Forecast Kebutuhan Dosen SIS.xlsx!TableLecturer" type="102" refreshedVersion="8" minRefreshableVersion="5">
    <extLst>
      <ext xmlns:x15="http://schemas.microsoft.com/office/spreadsheetml/2010/11/main" uri="{DE250136-89BD-433C-8126-D09CA5730AF9}">
        <x15:connection id="TableLecturer">
          <x15:rangePr sourceName="_xlcn.WorksheetConnection_ProjectForecastKebutuhanDosenSIS.xlsxTableLecturer"/>
        </x15:connection>
      </ext>
    </extLst>
  </connection>
  <connection id="9" xr16:uid="{A123AC9A-7CE1-42A3-AE52-0DFF8180063F}" name="WorksheetConnection_Project Forecast Kebutuhan Dosen SIS.xlsx!TableRegion" type="102" refreshedVersion="8" minRefreshableVersion="5">
    <extLst>
      <ext xmlns:x15="http://schemas.microsoft.com/office/spreadsheetml/2010/11/main" uri="{DE250136-89BD-433C-8126-D09CA5730AF9}">
        <x15:connection id="TableRegion">
          <x15:rangePr sourceName="_xlcn.WorksheetConnection_ProjectForecastKebutuhanDosenSIS.xlsxTableRegion"/>
        </x15:connection>
      </ext>
    </extLst>
  </connection>
  <connection id="10" xr16:uid="{22967CC5-055D-47D4-9BA3-679214E4D7FC}" name="WorksheetConnection_Project Forecast Kebutuhan Dosen SIS.xlsx!TableSupply" type="102" refreshedVersion="8" minRefreshableVersion="5">
    <extLst>
      <ext xmlns:x15="http://schemas.microsoft.com/office/spreadsheetml/2010/11/main" uri="{DE250136-89BD-433C-8126-D09CA5730AF9}">
        <x15:connection id="TableSupply">
          <x15:rangePr sourceName="_xlcn.WorksheetConnection_ProjectForecastKebutuhanDosenSIS.xlsxTableSupply"/>
        </x15:connection>
      </ext>
    </extLst>
  </connection>
</connections>
</file>

<file path=xl/sharedStrings.xml><?xml version="1.0" encoding="utf-8"?>
<sst xmlns="http://schemas.openxmlformats.org/spreadsheetml/2006/main" count="1370" uniqueCount="261">
  <si>
    <t>LECTURER MASTER DATA</t>
  </si>
  <si>
    <t>Lecturer_ID</t>
  </si>
  <si>
    <t>Lecturer_Name</t>
  </si>
  <si>
    <t>Academic_Rank</t>
  </si>
  <si>
    <t>Education_Level</t>
  </si>
  <si>
    <t>Birth_Month</t>
  </si>
  <si>
    <t>Birth_Year</t>
  </si>
  <si>
    <t>Employment_Status</t>
  </si>
  <si>
    <t>SKS_Remun</t>
  </si>
  <si>
    <t>SKS_Normal</t>
  </si>
  <si>
    <t>SKS_Max</t>
  </si>
  <si>
    <t>Homebase_Program</t>
  </si>
  <si>
    <t>Region</t>
  </si>
  <si>
    <t>Study_Status</t>
  </si>
  <si>
    <t>Study_Level_Target</t>
  </si>
  <si>
    <t>Study_Start_Year</t>
  </si>
  <si>
    <t>Study_End_Year</t>
  </si>
  <si>
    <t>Join_Year</t>
  </si>
  <si>
    <t>Join_Semester</t>
  </si>
  <si>
    <t>Wajib</t>
  </si>
  <si>
    <t>Kode unik untuk setiap dosen. Tidak boleh sama antar dosen. Lecture Code.</t>
  </si>
  <si>
    <t>Nama lengkap dosen sesuai data resmi kampus.</t>
  </si>
  <si>
    <t>Jabatan akademik dosen saat ini. Asisten Ahli / Lektor / Lektor Kepala / Guru Besar.</t>
  </si>
  <si>
    <t>Pendidikan terakhir dosen saat ini. S2 / S3.</t>
  </si>
  <si>
    <t>Bulan kelahiran dosen (format angka)</t>
  </si>
  <si>
    <t>Tahun lahir dosen (format angka tahun).</t>
  </si>
  <si>
    <t>Status kepegawaian dosen. FM / FMSCS / FDP / FMSTR / LSS2.</t>
  </si>
  <si>
    <t>SKS remunerasi/minimal per semester.</t>
  </si>
  <si>
    <t>Beban mengajar normal per semester.</t>
  </si>
  <si>
    <t>Beban mengajar maksimal per semester.</t>
  </si>
  <si>
    <t>Program studi homebase dosen.</t>
  </si>
  <si>
    <t>Lokasi kampus. Greater Jakarta / Medan / Semarang.</t>
  </si>
  <si>
    <t>Status studi. Not Studying / On Study Leave / Graduated Soon.</t>
  </si>
  <si>
    <t>Target studi. S2 / S3.</t>
  </si>
  <si>
    <t>Tahun mulai studi.</t>
  </si>
  <si>
    <t>Tahun estimasi selesai studi.</t>
  </si>
  <si>
    <t>Tahun estimasi dosen mulai mengajar (birth_year + 24-30, tergantung jenjang pendidikan)</t>
  </si>
  <si>
    <t>Semester masuk: Ganjil (Agustus) atau Genap (Februari)</t>
  </si>
  <si>
    <t>D66437</t>
  </si>
  <si>
    <t>Benedict Bridgerton</t>
  </si>
  <si>
    <t>Asisten Ahli</t>
  </si>
  <si>
    <t>S2</t>
  </si>
  <si>
    <t>FM</t>
  </si>
  <si>
    <t>IS</t>
  </si>
  <si>
    <t>Greater Jakarta</t>
  </si>
  <si>
    <t>On Study Leave</t>
  </si>
  <si>
    <t>S3</t>
  </si>
  <si>
    <t>Genap</t>
  </si>
  <si>
    <t>D65546</t>
  </si>
  <si>
    <t>Francesca Bridgerton</t>
  </si>
  <si>
    <t>Semarang</t>
  </si>
  <si>
    <t>-</t>
  </si>
  <si>
    <t>Ganjil</t>
  </si>
  <si>
    <t>D66543</t>
  </si>
  <si>
    <t>Anthony Bridgerton</t>
  </si>
  <si>
    <t>Lektor</t>
  </si>
  <si>
    <t>D59876</t>
  </si>
  <si>
    <t>Philip Crane</t>
  </si>
  <si>
    <t>Medan</t>
  </si>
  <si>
    <t>D54344</t>
  </si>
  <si>
    <t>Philippa Featherington</t>
  </si>
  <si>
    <t>D67865</t>
  </si>
  <si>
    <t>Hyacinth Bridgerton</t>
  </si>
  <si>
    <t>FMSTR</t>
  </si>
  <si>
    <t>D64789</t>
  </si>
  <si>
    <t>Michael Stirling</t>
  </si>
  <si>
    <t>D74582</t>
  </si>
  <si>
    <t>Daphne Bridgerton</t>
  </si>
  <si>
    <t>D68976</t>
  </si>
  <si>
    <t>Collin Bridgerton</t>
  </si>
  <si>
    <t>D69908</t>
  </si>
  <si>
    <t>Penelope Bridgerton</t>
  </si>
  <si>
    <t>D57893</t>
  </si>
  <si>
    <t>Kathany Sharma</t>
  </si>
  <si>
    <t>FMSCS</t>
  </si>
  <si>
    <t>D34561</t>
  </si>
  <si>
    <t>Edwina Sharma</t>
  </si>
  <si>
    <t>Lektor Kepala</t>
  </si>
  <si>
    <t>D54854</t>
  </si>
  <si>
    <t>Sophie Baek</t>
  </si>
  <si>
    <t>D53421</t>
  </si>
  <si>
    <t>Theo Sharpe</t>
  </si>
  <si>
    <t>D61234</t>
  </si>
  <si>
    <t>Simon Basset</t>
  </si>
  <si>
    <t>D61342</t>
  </si>
  <si>
    <t>Edmund Bridgerton</t>
  </si>
  <si>
    <t>LSS2</t>
  </si>
  <si>
    <t>D52678</t>
  </si>
  <si>
    <t>Lady Danbury</t>
  </si>
  <si>
    <t>D34672</t>
  </si>
  <si>
    <t>Bremsley</t>
  </si>
  <si>
    <t>Guru Besar</t>
  </si>
  <si>
    <t>D38764</t>
  </si>
  <si>
    <t>Lord Anderson</t>
  </si>
  <si>
    <t>D46234</t>
  </si>
  <si>
    <t>Eloise Bridgerton</t>
  </si>
  <si>
    <t>D76325</t>
  </si>
  <si>
    <t>Gregory Bridgerton</t>
  </si>
  <si>
    <t>Tenaga Pengajar</t>
  </si>
  <si>
    <t>D80001</t>
  </si>
  <si>
    <t>Prof. Helena Ramirez</t>
  </si>
  <si>
    <t>D80002</t>
  </si>
  <si>
    <t>Dr. William Hartwell</t>
  </si>
  <si>
    <t>D80003</t>
  </si>
  <si>
    <t>Rina Kusumawati, M.Kom</t>
  </si>
  <si>
    <t>D80004</t>
  </si>
  <si>
    <t>Budi Santoso, M.T</t>
  </si>
  <si>
    <t>D80005</t>
  </si>
  <si>
    <t>Citra Dewi, M.Sc</t>
  </si>
  <si>
    <t>D80006</t>
  </si>
  <si>
    <t>Kevin Tanaka</t>
  </si>
  <si>
    <t>D80007</t>
  </si>
  <si>
    <t>Aditya Pratama, M.Kom</t>
  </si>
  <si>
    <t>D80008</t>
  </si>
  <si>
    <t>Surya Wijaya, M.T</t>
  </si>
  <si>
    <t>D80009</t>
  </si>
  <si>
    <t>Nadia Putri, M.Sc</t>
  </si>
  <si>
    <t>D80010</t>
  </si>
  <si>
    <t>Dr. Hendra Kurniawan</t>
  </si>
  <si>
    <t>D80011</t>
  </si>
  <si>
    <t>Prof. Sari Indah</t>
  </si>
  <si>
    <t>D80012</t>
  </si>
  <si>
    <t>Fikri Maulana, M.Kom</t>
  </si>
  <si>
    <t>D80013</t>
  </si>
  <si>
    <t>Reza Firmansyah, M.T</t>
  </si>
  <si>
    <t>D80014</t>
  </si>
  <si>
    <t>Tania Wulandari, M.Sc</t>
  </si>
  <si>
    <t>D80015</t>
  </si>
  <si>
    <t>Ahmad Fauzan, M.Kom</t>
  </si>
  <si>
    <t>D80016</t>
  </si>
  <si>
    <t>Dr. Lestari Agung</t>
  </si>
  <si>
    <t>D80017</t>
  </si>
  <si>
    <t>Yoga Prabowo, M.T</t>
  </si>
  <si>
    <t>D80018</t>
  </si>
  <si>
    <t>Dr. Meirina Hapsari</t>
  </si>
  <si>
    <t>D80019</t>
  </si>
  <si>
    <t>Faisal Hakim, S.Kom</t>
  </si>
  <si>
    <t>RETIREMENT RULE TABLE</t>
  </si>
  <si>
    <t>Retirement_Age</t>
  </si>
  <si>
    <t>Opsional</t>
  </si>
  <si>
    <t>Jabatan akademik yang menjadi dasar aturan pensiun</t>
  </si>
  <si>
    <t>Pendidikan terakhir yang mempengaruhi usia pensiun</t>
  </si>
  <si>
    <t>Usia pensiun sesuai regulasi akademik</t>
  </si>
  <si>
    <t>STUDENT ENROLLMENT DATA (HISTORIS)</t>
  </si>
  <si>
    <t>Academic_Year_Start</t>
  </si>
  <si>
    <t>Academic_Year_End</t>
  </si>
  <si>
    <t>Semester</t>
  </si>
  <si>
    <t>Program</t>
  </si>
  <si>
    <t>Students</t>
  </si>
  <si>
    <t>Total_Students</t>
  </si>
  <si>
    <t>Capacity_Class</t>
  </si>
  <si>
    <t>Tahun awal periode tahun akademik.</t>
  </si>
  <si>
    <t>Tahun akhir dari periode tahun akademik.</t>
  </si>
  <si>
    <t>Kode semester Ganjil = 1/Genap = 2.</t>
  </si>
  <si>
    <t>Program yang berjalan di masing-masing kampus per region</t>
  </si>
  <si>
    <t>Total mahasiswa seluruh angkatan yang tidak enrichment</t>
  </si>
  <si>
    <t>Total mahasiswa per region</t>
  </si>
  <si>
    <t>Rata-rata kapasitas kelas per region.</t>
  </si>
  <si>
    <t>SI</t>
  </si>
  <si>
    <t>Kemanggisan</t>
  </si>
  <si>
    <t>BA</t>
  </si>
  <si>
    <t>MMSI</t>
  </si>
  <si>
    <t>DBI Bandung</t>
  </si>
  <si>
    <t>Bandung</t>
  </si>
  <si>
    <t>IDT Bandung</t>
  </si>
  <si>
    <t>IDT Malang</t>
  </si>
  <si>
    <t>Malang</t>
  </si>
  <si>
    <t>DBI Malang</t>
  </si>
  <si>
    <t>Alam Sutera</t>
  </si>
  <si>
    <t>BIT</t>
  </si>
  <si>
    <t>Bekasi</t>
  </si>
  <si>
    <t>DBI</t>
  </si>
  <si>
    <t>Region_Mahasiswa</t>
  </si>
  <si>
    <t>Total_SKS</t>
  </si>
  <si>
    <t>Lokasi kampus mahasiswa.</t>
  </si>
  <si>
    <t>Total SKS mata kuliah yang dijalankan mahasiswa program studi setelah difilter.</t>
  </si>
  <si>
    <t>SI&amp;MN</t>
  </si>
  <si>
    <t>ISAA</t>
  </si>
  <si>
    <t>ISAC</t>
  </si>
  <si>
    <t>IDT</t>
  </si>
  <si>
    <t>Base</t>
  </si>
  <si>
    <t>Year_Start</t>
  </si>
  <si>
    <t>Status</t>
  </si>
  <si>
    <t>Genap 2024/2025</t>
  </si>
  <si>
    <t>Ganjil 2025/2026</t>
  </si>
  <si>
    <t>Genap 2025/2026</t>
  </si>
  <si>
    <t>Ganjil 2026/2027</t>
  </si>
  <si>
    <t>Genap 2026/2027</t>
  </si>
  <si>
    <t>Ganjil 2033/2034</t>
  </si>
  <si>
    <t>Ganjil 2034/2035</t>
  </si>
  <si>
    <t>Count of Lecturer_ID</t>
  </si>
  <si>
    <t>Scenario</t>
  </si>
  <si>
    <t>Sum of Rekrut_Jumlah</t>
  </si>
  <si>
    <t>Sum of Lecturers_Needed</t>
  </si>
  <si>
    <t>Sum of Dosen_Efektif</t>
  </si>
  <si>
    <t>Sum of SKS_Supply</t>
  </si>
  <si>
    <t>Sum of Total_SKS_Demand</t>
  </si>
  <si>
    <t>Sum of Projected_Students</t>
  </si>
  <si>
    <t>Optimistic</t>
  </si>
  <si>
    <t xml:space="preserve"> Ganjil 26/27</t>
  </si>
  <si>
    <t xml:space="preserve"> Ganjil 27/28</t>
  </si>
  <si>
    <t>Pessimistic</t>
  </si>
  <si>
    <t xml:space="preserve"> Ganjil 28/29</t>
  </si>
  <si>
    <t xml:space="preserve"> Ganjil 29/30</t>
  </si>
  <si>
    <t xml:space="preserve"> Ganjil 30/31</t>
  </si>
  <si>
    <t>Dosen Efektif</t>
  </si>
  <si>
    <t xml:space="preserve"> Ganjil 31/32</t>
  </si>
  <si>
    <t>Total Mahasiswa</t>
  </si>
  <si>
    <t xml:space="preserve"> Ganjil 32/33</t>
  </si>
  <si>
    <t>Total Kebutuhan Dosen</t>
  </si>
  <si>
    <t xml:space="preserve"> Ganjil 33/34</t>
  </si>
  <si>
    <t>Total Rekrutmen</t>
  </si>
  <si>
    <t xml:space="preserve"> Ganjil 34/35</t>
  </si>
  <si>
    <t>Total Pensiun</t>
  </si>
  <si>
    <t xml:space="preserve"> Ganjil 35/36</t>
  </si>
  <si>
    <t xml:space="preserve"> Genap 25/26</t>
  </si>
  <si>
    <t xml:space="preserve"> Genap 26/27</t>
  </si>
  <si>
    <t xml:space="preserve"> Genap 27/28</t>
  </si>
  <si>
    <t xml:space="preserve"> Genap 28/29</t>
  </si>
  <si>
    <t xml:space="preserve"> Genap 29/30</t>
  </si>
  <si>
    <t xml:space="preserve"> Genap 30/31</t>
  </si>
  <si>
    <t xml:space="preserve"> Genap 31/32</t>
  </si>
  <si>
    <t xml:space="preserve"> Genap 32/33</t>
  </si>
  <si>
    <t xml:space="preserve"> Genap 33/34</t>
  </si>
  <si>
    <t xml:space="preserve"> Genap 34/35</t>
  </si>
  <si>
    <t xml:space="preserve"> Ganjil 25/26</t>
  </si>
  <si>
    <t>Dosen efektif</t>
  </si>
  <si>
    <t>Projected student</t>
  </si>
  <si>
    <t>Average of Projected_Students</t>
  </si>
  <si>
    <t>Average of Lecturers_Needed</t>
  </si>
  <si>
    <t>Average of Dosen_Efektif</t>
  </si>
  <si>
    <t>Lecturer Need</t>
  </si>
  <si>
    <t>Rekomendasi</t>
  </si>
  <si>
    <t>Total pensiun</t>
  </si>
  <si>
    <t>Row Labels</t>
  </si>
  <si>
    <t>20252</t>
  </si>
  <si>
    <t>20261</t>
  </si>
  <si>
    <t>20262</t>
  </si>
  <si>
    <t>20271</t>
  </si>
  <si>
    <t>20272</t>
  </si>
  <si>
    <t>20281</t>
  </si>
  <si>
    <t>20282</t>
  </si>
  <si>
    <t>20291</t>
  </si>
  <si>
    <t>20292</t>
  </si>
  <si>
    <t>20301</t>
  </si>
  <si>
    <t>20302</t>
  </si>
  <si>
    <t>20311</t>
  </si>
  <si>
    <t>Count of Lecturer_Name</t>
  </si>
  <si>
    <t>20312</t>
  </si>
  <si>
    <t>20321</t>
  </si>
  <si>
    <t>20322</t>
  </si>
  <si>
    <t>20331</t>
  </si>
  <si>
    <t>20332</t>
  </si>
  <si>
    <t>20341</t>
  </si>
  <si>
    <t>20342</t>
  </si>
  <si>
    <t>20351</t>
  </si>
  <si>
    <t>20251</t>
  </si>
  <si>
    <t>Grand Total</t>
  </si>
  <si>
    <t>Values</t>
  </si>
  <si>
    <t>(All)</t>
  </si>
  <si>
    <t>LEARNING LOAD DATA (HISTORIS)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</si>
</sst>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15" x14ac:knownFonts="1">
    <font>
      <sz val="11"/>
      <color theme="1"/>
      <name val="Calibri"/>
      <charset val="1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color rgb="FFFFFFFF"/>
      <name val="Arial"/>
      <family val="2"/>
      <charset val="1"/>
    </font>
    <font>
      <b/>
      <sz val="9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9"/>
      <color rgb="FF1F3864"/>
      <name val="Arial"/>
      <family val="2"/>
      <charset val="1"/>
    </font>
    <font>
      <i/>
      <sz val="8"/>
      <color rgb="FF808080"/>
      <name val="Arial"/>
      <family val="2"/>
      <charset val="1"/>
    </font>
    <font>
      <i/>
      <sz val="8"/>
      <color rgb="FF333333"/>
      <name val="Arial"/>
      <family val="2"/>
      <charset val="1"/>
    </font>
    <font>
      <sz val="9"/>
      <color theme="1"/>
      <name val="Arial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b/>
      <sz val="9"/>
      <color rgb="FFFF0000"/>
      <name val="Arial"/>
      <family val="2"/>
      <charset val="1"/>
    </font>
    <font>
      <sz val="9"/>
      <color rgb="FF000000"/>
      <name val="Arial"/>
      <family val="2"/>
    </font>
    <font>
      <sz val="9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242852"/>
      </patternFill>
    </fill>
    <fill>
      <patternFill patternType="solid">
        <fgColor theme="3"/>
        <bgColor rgb="FF1F3864"/>
      </patternFill>
    </fill>
    <fill>
      <patternFill patternType="solid">
        <fgColor rgb="FFD6E4F7"/>
        <bgColor rgb="FFD6E4F0"/>
      </patternFill>
    </fill>
    <fill>
      <patternFill patternType="solid">
        <fgColor rgb="FFF2F2F2"/>
        <bgColor rgb="FFF5F5F5"/>
      </patternFill>
    </fill>
    <fill>
      <patternFill patternType="solid">
        <fgColor rgb="FFD6E4F0"/>
        <bgColor rgb="FFD6E4F7"/>
      </patternFill>
    </fill>
    <fill>
      <patternFill patternType="solid">
        <fgColor rgb="FFFFFFFF"/>
        <bgColor rgb="FFF5F5F5"/>
      </patternFill>
    </fill>
    <fill>
      <patternFill patternType="solid">
        <fgColor theme="2"/>
        <bgColor rgb="FFC0C0C0"/>
      </patternFill>
    </fill>
  </fills>
  <borders count="11">
    <border>
      <left/>
      <right/>
      <top/>
      <bottom/>
      <diagonal/>
    </border>
    <border>
      <left style="thin">
        <color rgb="FFB0B0B0"/>
      </left>
      <right/>
      <top style="thin">
        <color rgb="FFB0B0B0"/>
      </top>
      <bottom style="thin">
        <color rgb="FFB0B0B0"/>
      </bottom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0B0B0"/>
      </left>
      <right style="thin">
        <color rgb="FFB0B0B0"/>
      </right>
      <top style="thin">
        <color rgb="FFB0B0B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0B0B0"/>
      </left>
      <right style="thin">
        <color rgb="FFB0B0B0"/>
      </right>
      <top/>
      <bottom style="thin">
        <color rgb="FFB0B0B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</borders>
  <cellStyleXfs count="7">
    <xf numFmtId="0" fontId="0" fillId="0" borderId="0"/>
    <xf numFmtId="0" fontId="1" fillId="0" borderId="0">
      <alignment horizontal="left"/>
    </xf>
    <xf numFmtId="0" fontId="1" fillId="0" borderId="0"/>
    <xf numFmtId="0" fontId="1" fillId="0" borderId="0"/>
    <xf numFmtId="0" fontId="2" fillId="0" borderId="0"/>
    <xf numFmtId="0" fontId="2" fillId="0" borderId="0">
      <alignment horizontal="left"/>
    </xf>
    <xf numFmtId="0" fontId="1" fillId="0" borderId="0"/>
  </cellStyleXfs>
  <cellXfs count="42">
    <xf numFmtId="0" fontId="0" fillId="0" borderId="0" xfId="0"/>
    <xf numFmtId="0" fontId="9" fillId="0" borderId="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2" xfId="0" applyFont="1" applyBorder="1"/>
    <xf numFmtId="0" fontId="1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0" fillId="0" borderId="5" xfId="0" applyBorder="1"/>
    <xf numFmtId="0" fontId="1" fillId="0" borderId="5" xfId="0" applyFont="1" applyBorder="1"/>
    <xf numFmtId="0" fontId="0" fillId="0" borderId="7" xfId="0" applyBorder="1"/>
    <xf numFmtId="0" fontId="0" fillId="8" borderId="8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1" fillId="0" borderId="7" xfId="0" applyFont="1" applyBorder="1"/>
    <xf numFmtId="0" fontId="1" fillId="0" borderId="0" xfId="0" applyFont="1"/>
    <xf numFmtId="0" fontId="2" fillId="0" borderId="0" xfId="0" applyFont="1"/>
    <xf numFmtId="164" fontId="0" fillId="0" borderId="0" xfId="0" applyNumberFormat="1"/>
    <xf numFmtId="1" fontId="0" fillId="0" borderId="0" xfId="0" applyNumberFormat="1"/>
    <xf numFmtId="0" fontId="13" fillId="6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left" vertical="center"/>
    </xf>
    <xf numFmtId="0" fontId="14" fillId="0" borderId="0" xfId="0" applyFont="1"/>
    <xf numFmtId="0" fontId="13" fillId="7" borderId="3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</cellXfs>
  <cellStyles count="7">
    <cellStyle name="Normal" xfId="0" builtinId="0"/>
    <cellStyle name="Pivot Table Category" xfId="1" xr:uid="{00000000-0005-0000-0000-000006000000}"/>
    <cellStyle name="Pivot Table Corner" xfId="2" xr:uid="{00000000-0005-0000-0000-000007000000}"/>
    <cellStyle name="Pivot Table Field" xfId="3" xr:uid="{00000000-0005-0000-0000-000008000000}"/>
    <cellStyle name="Pivot Table Result" xfId="4" xr:uid="{00000000-0005-0000-0000-000009000000}"/>
    <cellStyle name="Pivot Table Title" xfId="5" xr:uid="{00000000-0005-0000-0000-00000A000000}"/>
    <cellStyle name="Pivot Table Value" xfId="6" xr:uid="{00000000-0005-0000-0000-00000B000000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D6E4F7"/>
          <bgColor rgb="FFD6E4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D6E4F7"/>
          <bgColor rgb="FFD6E4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D6E4F7"/>
          <bgColor rgb="FFD6E4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D6E4F7"/>
          <bgColor rgb="FFD6E4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D6E4F7"/>
          <bgColor rgb="FFD6E4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D6E4F7"/>
          <bgColor rgb="FFD6E4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D6E4F7"/>
          <bgColor rgb="FFD6E4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D6E4F7"/>
          <bgColor rgb="FFD6E4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D6E4F7"/>
          <bgColor rgb="FFD6E4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D6E4F7"/>
          <bgColor rgb="FFD6E4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D6E4F7"/>
          <bgColor rgb="FFD6E4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D6E4F7"/>
          <bgColor rgb="FFD6E4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D6E4F7"/>
          <bgColor rgb="FFD6E4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D6E4F7"/>
          <bgColor rgb="FFD6E4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D6E4F7"/>
          <bgColor rgb="FFD6E4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D6E4F7"/>
          <bgColor rgb="FFD6E4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D6E4F7"/>
          <bgColor rgb="FFD6E4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D6E4F7"/>
          <bgColor rgb="FFD6E4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border outline="0"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D6E4F7"/>
          <bgColor rgb="FFD6E4F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family val="2"/>
        <charset val="1"/>
        <scheme val="none"/>
      </font>
      <fill>
        <patternFill patternType="solid">
          <fgColor rgb="FF242852"/>
          <bgColor rgb="FF1F386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0B0B0"/>
        </left>
        <right style="thin">
          <color rgb="FFB0B0B0"/>
        </right>
        <top/>
        <bottom/>
      </border>
    </dxf>
    <dxf>
      <font>
        <b/>
        <i val="0"/>
        <sz val="10"/>
        <color theme="0"/>
        <name val="Segoe UI"/>
        <family val="2"/>
        <scheme val="none"/>
      </font>
      <fill>
        <patternFill>
          <bgColor theme="1"/>
        </patternFill>
      </fill>
      <border diagonalUp="0" diagonalDown="0">
        <left/>
        <right/>
        <top/>
        <bottom/>
        <vertical/>
        <horizontal/>
      </border>
    </dxf>
    <dxf>
      <font>
        <sz val="9"/>
        <color theme="0"/>
        <name val="Segoe UI"/>
        <family val="2"/>
        <scheme val="none"/>
      </font>
      <fill>
        <patternFill>
          <bgColor rgb="FF002060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LICER" pivot="0" table="0" count="10" xr9:uid="{A908CACF-5A76-44D5-A1AD-0251BA6D24DB}">
      <tableStyleElement type="wholeTable" dxfId="22"/>
      <tableStyleElement type="headerRow" dxfId="21"/>
    </tableStyle>
  </tableStyles>
  <colors>
    <indexedColors>
      <rgbColor rgb="FF000000"/>
      <rgbColor rgb="FFFFFFFF"/>
      <rgbColor rgb="FFFF0000"/>
      <rgbColor rgb="FFD6E4F0"/>
      <rgbColor rgb="FF0000FF"/>
      <rgbColor rgb="FFFCE4D6"/>
      <rgbColor rgb="FFF2F2F2"/>
      <rgbColor rgb="FF85B2F6"/>
      <rgbColor rgb="FFC00000"/>
      <rgbColor rgb="FF375623"/>
      <rgbColor rgb="FF2E75B6"/>
      <rgbColor rgb="FF7F6000"/>
      <rgbColor rgb="FF6A1B9A"/>
      <rgbColor rgb="FF0D68AB"/>
      <rgbColor rgb="FFC0C0C0"/>
      <rgbColor rgb="FF80868F"/>
      <rgbColor rgb="FF90A2CF"/>
      <rgbColor rgb="FFB71C1C"/>
      <rgbColor rgb="FFFFF9C4"/>
      <rgbColor rgb="FFDDEBF7"/>
      <rgbColor rgb="FF404040"/>
      <rgbColor rgb="FFED7D31"/>
      <rgbColor rgb="FF0070C0"/>
      <rgbColor rgb="FFD9D9D9"/>
      <rgbColor rgb="FFF5F5F5"/>
      <rgbColor rgb="FFEEF4FB"/>
      <rgbColor rgb="FFFFF3E0"/>
      <rgbColor rgb="FFD6E4F7"/>
      <rgbColor rgb="FF555555"/>
      <rgbColor rgb="FF527A1B"/>
      <rgbColor rgb="FF1565A0"/>
      <rgbColor rgb="FF0000CC"/>
      <rgbColor rgb="FF7EB2E6"/>
      <rgbColor rgb="FFE8F5E9"/>
      <rgbColor rgb="FFE2EFDA"/>
      <rgbColor rgb="FFFFF2CC"/>
      <rgbColor rgb="FFACCBF9"/>
      <rgbColor rgb="FFFFE0CC"/>
      <rgbColor rgb="FFBFBFBF"/>
      <rgbColor rgb="FFFFCCCC"/>
      <rgbColor rgb="FF297FD5"/>
      <rgbColor rgb="FF609ECC"/>
      <rgbColor rgb="FF5D8233"/>
      <rgbColor rgb="FFFFC000"/>
      <rgbColor rgb="FFDAE0EF"/>
      <rgbColor rgb="FFE65100"/>
      <rgbColor rgb="FF4A66AC"/>
      <rgbColor rgb="FFB0B0B0"/>
      <rgbColor rgb="FF1F3864"/>
      <rgbColor rgb="FF2E7D32"/>
      <rgbColor rgb="FF0D2137"/>
      <rgbColor rgb="FF36462A"/>
      <rgbColor rgb="FF7F3000"/>
      <rgbColor rgb="FF595959"/>
      <rgbColor rgb="FF242852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FA011"/>
      <color rgb="FFFF9900"/>
      <color rgb="FF71B967"/>
      <color rgb="FFC3933D"/>
      <color rgb="FF794505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onnections" Target="connections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9" Type="http://schemas.openxmlformats.org/officeDocument/2006/relationships/customXml" Target="../customXml/item22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42" Type="http://schemas.openxmlformats.org/officeDocument/2006/relationships/customXml" Target="../customXml/item25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powerPivotData" Target="model/item.data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41" Type="http://schemas.openxmlformats.org/officeDocument/2006/relationships/customXml" Target="../customXml/item2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5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37" Type="http://schemas.openxmlformats.org/officeDocument/2006/relationships/customXml" Target="../customXml/item20.xml"/><Relationship Id="rId40" Type="http://schemas.openxmlformats.org/officeDocument/2006/relationships/customXml" Target="../customXml/item2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36" Type="http://schemas.openxmlformats.org/officeDocument/2006/relationships/customXml" Target="../customXml/item19.xml"/><Relationship Id="rId10" Type="http://schemas.openxmlformats.org/officeDocument/2006/relationships/pivotCacheDefinition" Target="pivotCache/pivotCacheDefinition4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4" Type="http://schemas.openxmlformats.org/officeDocument/2006/relationships/customXml" Target="../customXml/item27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tyles" Target="style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Relationship Id="rId35" Type="http://schemas.openxmlformats.org/officeDocument/2006/relationships/customXml" Target="../customXml/item18.xml"/><Relationship Id="rId43" Type="http://schemas.openxmlformats.org/officeDocument/2006/relationships/customXml" Target="../customXml/item26.xml"/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38" Type="http://schemas.openxmlformats.org/officeDocument/2006/relationships/customXml" Target="../customXml/item2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CALCULATION!$B$1</c:f>
              <c:strCache>
                <c:ptCount val="1"/>
                <c:pt idx="0">
                  <c:v>Values</c:v>
                </c:pt>
              </c:strCache>
            </c:strRef>
          </c:tx>
          <c:spPr>
            <a:ln w="28440" cap="rnd">
              <a:solidFill>
                <a:srgbClr val="4A66AC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CALCULATION!$A$2:$A$23</c:f>
              <c:strCache>
                <c:ptCount val="22"/>
                <c:pt idx="0">
                  <c:v>Row Labels</c:v>
                </c:pt>
                <c:pt idx="1">
                  <c:v> Ganjil 26/27</c:v>
                </c:pt>
                <c:pt idx="2">
                  <c:v> Ganjil 27/28</c:v>
                </c:pt>
                <c:pt idx="3">
                  <c:v> Ganjil 28/29</c:v>
                </c:pt>
                <c:pt idx="4">
                  <c:v> Ganjil 29/30</c:v>
                </c:pt>
                <c:pt idx="5">
                  <c:v> Ganjil 30/31</c:v>
                </c:pt>
                <c:pt idx="6">
                  <c:v> Ganjil 31/32</c:v>
                </c:pt>
                <c:pt idx="7">
                  <c:v> Ganjil 32/33</c:v>
                </c:pt>
                <c:pt idx="8">
                  <c:v> Ganjil 33/34</c:v>
                </c:pt>
                <c:pt idx="9">
                  <c:v> Ganjil 34/35</c:v>
                </c:pt>
                <c:pt idx="10">
                  <c:v> Ganjil 35/36</c:v>
                </c:pt>
                <c:pt idx="11">
                  <c:v> Genap 25/26</c:v>
                </c:pt>
                <c:pt idx="12">
                  <c:v> Genap 26/27</c:v>
                </c:pt>
                <c:pt idx="13">
                  <c:v> Genap 27/28</c:v>
                </c:pt>
                <c:pt idx="14">
                  <c:v> Genap 28/29</c:v>
                </c:pt>
                <c:pt idx="15">
                  <c:v> Genap 29/30</c:v>
                </c:pt>
                <c:pt idx="16">
                  <c:v> Genap 30/31</c:v>
                </c:pt>
                <c:pt idx="17">
                  <c:v> Genap 31/32</c:v>
                </c:pt>
                <c:pt idx="18">
                  <c:v> Genap 32/33</c:v>
                </c:pt>
                <c:pt idx="19">
                  <c:v> Genap 33/34</c:v>
                </c:pt>
                <c:pt idx="20">
                  <c:v> Genap 34/35</c:v>
                </c:pt>
                <c:pt idx="21">
                  <c:v> Ganjil 25/26</c:v>
                </c:pt>
              </c:strCache>
            </c:strRef>
          </c:cat>
          <c:val>
            <c:numRef>
              <c:f>CALCULATION!$B$2:$B$23</c:f>
              <c:numCache>
                <c:formatCode>0</c:formatCode>
                <c:ptCount val="22"/>
                <c:pt idx="0" formatCode="General">
                  <c:v>0</c:v>
                </c:pt>
                <c:pt idx="1">
                  <c:v>38</c:v>
                </c:pt>
                <c:pt idx="2">
                  <c:v>42</c:v>
                </c:pt>
                <c:pt idx="3">
                  <c:v>26</c:v>
                </c:pt>
                <c:pt idx="4">
                  <c:v>18</c:v>
                </c:pt>
                <c:pt idx="5">
                  <c:v>27</c:v>
                </c:pt>
                <c:pt idx="6">
                  <c:v>29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33</c:v>
                </c:pt>
                <c:pt idx="11">
                  <c:v>30</c:v>
                </c:pt>
                <c:pt idx="12">
                  <c:v>49</c:v>
                </c:pt>
                <c:pt idx="13">
                  <c:v>31</c:v>
                </c:pt>
                <c:pt idx="14">
                  <c:v>19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14</c:v>
                </c:pt>
                <c:pt idx="20">
                  <c:v>15</c:v>
                </c:pt>
                <c:pt idx="2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D-48BC-8C34-955980233855}"/>
            </c:ext>
          </c:extLst>
        </c:ser>
        <c:ser>
          <c:idx val="1"/>
          <c:order val="1"/>
          <c:tx>
            <c:strRef>
              <c:f>CALCULATION!$C$1</c:f>
              <c:strCache>
                <c:ptCount val="1"/>
              </c:strCache>
            </c:strRef>
          </c:tx>
          <c:spPr>
            <a:ln w="28440" cap="rnd">
              <a:solidFill>
                <a:srgbClr val="629DD1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CALCULATION!$A$2:$A$23</c:f>
              <c:strCache>
                <c:ptCount val="22"/>
                <c:pt idx="0">
                  <c:v>Row Labels</c:v>
                </c:pt>
                <c:pt idx="1">
                  <c:v> Ganjil 26/27</c:v>
                </c:pt>
                <c:pt idx="2">
                  <c:v> Ganjil 27/28</c:v>
                </c:pt>
                <c:pt idx="3">
                  <c:v> Ganjil 28/29</c:v>
                </c:pt>
                <c:pt idx="4">
                  <c:v> Ganjil 29/30</c:v>
                </c:pt>
                <c:pt idx="5">
                  <c:v> Ganjil 30/31</c:v>
                </c:pt>
                <c:pt idx="6">
                  <c:v> Ganjil 31/32</c:v>
                </c:pt>
                <c:pt idx="7">
                  <c:v> Ganjil 32/33</c:v>
                </c:pt>
                <c:pt idx="8">
                  <c:v> Ganjil 33/34</c:v>
                </c:pt>
                <c:pt idx="9">
                  <c:v> Ganjil 34/35</c:v>
                </c:pt>
                <c:pt idx="10">
                  <c:v> Ganjil 35/36</c:v>
                </c:pt>
                <c:pt idx="11">
                  <c:v> Genap 25/26</c:v>
                </c:pt>
                <c:pt idx="12">
                  <c:v> Genap 26/27</c:v>
                </c:pt>
                <c:pt idx="13">
                  <c:v> Genap 27/28</c:v>
                </c:pt>
                <c:pt idx="14">
                  <c:v> Genap 28/29</c:v>
                </c:pt>
                <c:pt idx="15">
                  <c:v> Genap 29/30</c:v>
                </c:pt>
                <c:pt idx="16">
                  <c:v> Genap 30/31</c:v>
                </c:pt>
                <c:pt idx="17">
                  <c:v> Genap 31/32</c:v>
                </c:pt>
                <c:pt idx="18">
                  <c:v> Genap 32/33</c:v>
                </c:pt>
                <c:pt idx="19">
                  <c:v> Genap 33/34</c:v>
                </c:pt>
                <c:pt idx="20">
                  <c:v> Genap 34/35</c:v>
                </c:pt>
                <c:pt idx="21">
                  <c:v> Ganjil 25/26</c:v>
                </c:pt>
              </c:strCache>
            </c:strRef>
          </c:cat>
          <c:val>
            <c:numRef>
              <c:f>CALCULATION!$C$2:$C$23</c:f>
              <c:numCache>
                <c:formatCode>General</c:formatCode>
                <c:ptCount val="22"/>
                <c:pt idx="0">
                  <c:v>0</c:v>
                </c:pt>
                <c:pt idx="1">
                  <c:v>40</c:v>
                </c:pt>
                <c:pt idx="2">
                  <c:v>39</c:v>
                </c:pt>
                <c:pt idx="3">
                  <c:v>39</c:v>
                </c:pt>
                <c:pt idx="4">
                  <c:v>39</c:v>
                </c:pt>
                <c:pt idx="5">
                  <c:v>39</c:v>
                </c:pt>
                <c:pt idx="6">
                  <c:v>39</c:v>
                </c:pt>
                <c:pt idx="7">
                  <c:v>39</c:v>
                </c:pt>
                <c:pt idx="8">
                  <c:v>39</c:v>
                </c:pt>
                <c:pt idx="9">
                  <c:v>39</c:v>
                </c:pt>
                <c:pt idx="10">
                  <c:v>38</c:v>
                </c:pt>
                <c:pt idx="11">
                  <c:v>39</c:v>
                </c:pt>
                <c:pt idx="12">
                  <c:v>39</c:v>
                </c:pt>
                <c:pt idx="13">
                  <c:v>39</c:v>
                </c:pt>
                <c:pt idx="14">
                  <c:v>39</c:v>
                </c:pt>
                <c:pt idx="15">
                  <c:v>39</c:v>
                </c:pt>
                <c:pt idx="16">
                  <c:v>39</c:v>
                </c:pt>
                <c:pt idx="17">
                  <c:v>39</c:v>
                </c:pt>
                <c:pt idx="18">
                  <c:v>39</c:v>
                </c:pt>
                <c:pt idx="19">
                  <c:v>38</c:v>
                </c:pt>
                <c:pt idx="20">
                  <c:v>38</c:v>
                </c:pt>
                <c:pt idx="21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D-48BC-8C34-955980233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58955286"/>
        <c:axId val="16060785"/>
      </c:lineChart>
      <c:catAx>
        <c:axId val="5895528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  <a:ea typeface="Calibri"/>
              </a:defRPr>
            </a:pPr>
            <a:endParaRPr lang="en-US"/>
          </a:p>
        </c:txPr>
        <c:crossAx val="16060785"/>
        <c:crosses val="autoZero"/>
        <c:auto val="1"/>
        <c:lblAlgn val="ctr"/>
        <c:lblOffset val="100"/>
        <c:noMultiLvlLbl val="0"/>
      </c:catAx>
      <c:valAx>
        <c:axId val="16060785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  <a:ea typeface="Calibri"/>
              </a:defRPr>
            </a:pPr>
            <a:endParaRPr lang="en-US"/>
          </a:p>
        </c:txPr>
        <c:crossAx val="5895528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  <a:ea typeface="Calibri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  <a:ea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  <a:ea typeface="Calibri"/>
              </a:rPr>
              <a:t>Total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PIVOT!$N$8</c:f>
              <c:strCache>
                <c:ptCount val="1"/>
                <c:pt idx="0">
                  <c:v>Sum of Rekrut_Jumlah</c:v>
                </c:pt>
              </c:strCache>
            </c:strRef>
          </c:tx>
          <c:spPr>
            <a:solidFill>
              <a:srgbClr val="4A66AC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strike="noStrike" spc="-1">
                    <a:solidFill>
                      <a:srgbClr val="40404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PIVOT!$M$9:$M$31</c:f>
              <c:strCache>
                <c:ptCount val="23"/>
                <c:pt idx="0">
                  <c:v>20252</c:v>
                </c:pt>
                <c:pt idx="1">
                  <c:v> Genap 25/26</c:v>
                </c:pt>
                <c:pt idx="2">
                  <c:v>20261</c:v>
                </c:pt>
                <c:pt idx="3">
                  <c:v> Ganjil 26/27</c:v>
                </c:pt>
                <c:pt idx="4">
                  <c:v>20262</c:v>
                </c:pt>
                <c:pt idx="5">
                  <c:v> Genap 26/27</c:v>
                </c:pt>
                <c:pt idx="6">
                  <c:v>20271</c:v>
                </c:pt>
                <c:pt idx="7">
                  <c:v> Ganjil 27/28</c:v>
                </c:pt>
                <c:pt idx="8">
                  <c:v>20272</c:v>
                </c:pt>
                <c:pt idx="9">
                  <c:v> Genap 27/28</c:v>
                </c:pt>
                <c:pt idx="10">
                  <c:v>20281</c:v>
                </c:pt>
                <c:pt idx="11">
                  <c:v> Ganjil 28/29</c:v>
                </c:pt>
                <c:pt idx="12">
                  <c:v>20282</c:v>
                </c:pt>
                <c:pt idx="13">
                  <c:v> Genap 28/29</c:v>
                </c:pt>
                <c:pt idx="14">
                  <c:v>20291</c:v>
                </c:pt>
                <c:pt idx="15">
                  <c:v> Ganjil 29/30</c:v>
                </c:pt>
                <c:pt idx="16">
                  <c:v>20292</c:v>
                </c:pt>
                <c:pt idx="17">
                  <c:v> Genap 29/30</c:v>
                </c:pt>
                <c:pt idx="18">
                  <c:v>20301</c:v>
                </c:pt>
                <c:pt idx="19">
                  <c:v> Ganjil 30/31</c:v>
                </c:pt>
                <c:pt idx="20">
                  <c:v>20302</c:v>
                </c:pt>
                <c:pt idx="21">
                  <c:v> Genap 30/31</c:v>
                </c:pt>
                <c:pt idx="22">
                  <c:v>20311</c:v>
                </c:pt>
              </c:strCache>
            </c:strRef>
          </c:cat>
          <c:val>
            <c:numRef>
              <c:f>PIVOT!$N$9:$N$31</c:f>
              <c:numCache>
                <c:formatCode>General</c:formatCode>
                <c:ptCount val="23"/>
                <c:pt idx="0">
                  <c:v>3</c:v>
                </c:pt>
                <c:pt idx="1">
                  <c:v>3</c:v>
                </c:pt>
                <c:pt idx="2">
                  <c:v>10</c:v>
                </c:pt>
                <c:pt idx="3">
                  <c:v>10</c:v>
                </c:pt>
                <c:pt idx="4">
                  <c:v>19</c:v>
                </c:pt>
                <c:pt idx="5">
                  <c:v>19</c:v>
                </c:pt>
                <c:pt idx="6">
                  <c:v>11</c:v>
                </c:pt>
                <c:pt idx="7">
                  <c:v>11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8-4B06-A0EC-E27992351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9951667"/>
        <c:axId val="92637259"/>
      </c:barChart>
      <c:catAx>
        <c:axId val="39951667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  <a:ea typeface="Calibri"/>
              </a:defRPr>
            </a:pPr>
            <a:endParaRPr lang="en-US"/>
          </a:p>
        </c:txPr>
        <c:crossAx val="92637259"/>
        <c:crosses val="autoZero"/>
        <c:auto val="1"/>
        <c:lblAlgn val="ctr"/>
        <c:lblOffset val="100"/>
        <c:noMultiLvlLbl val="0"/>
      </c:catAx>
      <c:valAx>
        <c:axId val="92637259"/>
        <c:scaling>
          <c:orientation val="minMax"/>
          <c:min val="0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  <a:ea typeface="Calibri"/>
              </a:defRPr>
            </a:pPr>
            <a:endParaRPr lang="en-US"/>
          </a:p>
        </c:txPr>
        <c:crossAx val="3995166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  <a:ea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  <a:ea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  <a:ea typeface="Calibri"/>
              </a:rPr>
              <a:t>Total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PIVOT!$AA$6</c:f>
              <c:strCache>
                <c:ptCount val="1"/>
                <c:pt idx="0">
                  <c:v>Count of Lecturer_ID</c:v>
                </c:pt>
              </c:strCache>
            </c:strRef>
          </c:tx>
          <c:spPr>
            <a:solidFill>
              <a:srgbClr val="4A66AC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4A66AC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6BA1-4F2B-8948-8B0C22C9A6E1}"/>
              </c:ext>
            </c:extLst>
          </c:dPt>
          <c:dPt>
            <c:idx val="1"/>
            <c:bubble3D val="0"/>
            <c:spPr>
              <a:solidFill>
                <a:srgbClr val="629DD1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6BA1-4F2B-8948-8B0C22C9A6E1}"/>
              </c:ext>
            </c:extLst>
          </c:dPt>
          <c:dPt>
            <c:idx val="2"/>
            <c:bubble3D val="0"/>
            <c:spPr>
              <a:solidFill>
                <a:srgbClr val="297FD5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6BA1-4F2B-8948-8B0C22C9A6E1}"/>
              </c:ext>
            </c:extLst>
          </c:dPt>
          <c:dPt>
            <c:idx val="3"/>
            <c:bubble3D val="0"/>
            <c:spPr>
              <a:solidFill>
                <a:srgbClr val="7F8FA9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6BA1-4F2B-8948-8B0C22C9A6E1}"/>
              </c:ext>
            </c:extLst>
          </c:dPt>
          <c:dPt>
            <c:idx val="4"/>
            <c:bubble3D val="0"/>
            <c:spPr>
              <a:solidFill>
                <a:srgbClr val="5AA2A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6BA1-4F2B-8948-8B0C22C9A6E1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A1-4F2B-8948-8B0C22C9A6E1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A1-4F2B-8948-8B0C22C9A6E1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A1-4F2B-8948-8B0C22C9A6E1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A1-4F2B-8948-8B0C22C9A6E1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A1-4F2B-8948-8B0C22C9A6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PIVOT!$Z$7:$Z$11</c:f>
              <c:strCache>
                <c:ptCount val="5"/>
                <c:pt idx="0">
                  <c:v>Asisten Ahli</c:v>
                </c:pt>
                <c:pt idx="1">
                  <c:v>Guru Besar</c:v>
                </c:pt>
                <c:pt idx="2">
                  <c:v>Lektor</c:v>
                </c:pt>
                <c:pt idx="3">
                  <c:v>Lektor Kepala</c:v>
                </c:pt>
                <c:pt idx="4">
                  <c:v>Tenaga Pengajar</c:v>
                </c:pt>
              </c:strCache>
            </c:strRef>
          </c:cat>
          <c:val>
            <c:numRef>
              <c:f>PIVOT!$AA$7:$AA$11</c:f>
              <c:numCache>
                <c:formatCode>General</c:formatCode>
                <c:ptCount val="5"/>
                <c:pt idx="0">
                  <c:v>6</c:v>
                </c:pt>
                <c:pt idx="1">
                  <c:v>2</c:v>
                </c:pt>
                <c:pt idx="2">
                  <c:v>9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A1-4F2B-8948-8B0C22C9A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  <a:ea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  <a:ea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  <a:ea typeface="Calibri"/>
              </a:rPr>
              <a:t>Total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PIVOT!$AE$6</c:f>
              <c:strCache>
                <c:ptCount val="1"/>
                <c:pt idx="0">
                  <c:v>Count of Lecturer_ID</c:v>
                </c:pt>
              </c:strCache>
            </c:strRef>
          </c:tx>
          <c:spPr>
            <a:solidFill>
              <a:srgbClr val="4A66AC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4A66AC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297C-4BC5-A411-111F68D2B33F}"/>
              </c:ext>
            </c:extLst>
          </c:dPt>
          <c:dPt>
            <c:idx val="1"/>
            <c:bubble3D val="0"/>
            <c:spPr>
              <a:solidFill>
                <a:srgbClr val="629DD1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297C-4BC5-A411-111F68D2B33F}"/>
              </c:ext>
            </c:extLst>
          </c:dPt>
          <c:dPt>
            <c:idx val="2"/>
            <c:bubble3D val="0"/>
            <c:spPr>
              <a:solidFill>
                <a:srgbClr val="297FD5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297C-4BC5-A411-111F68D2B33F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7C-4BC5-A411-111F68D2B33F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7C-4BC5-A411-111F68D2B33F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7C-4BC5-A411-111F68D2B3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PIVOT!$AD$7:$AD$9</c:f>
              <c:strCache>
                <c:ptCount val="3"/>
                <c:pt idx="0">
                  <c:v>S2</c:v>
                </c:pt>
                <c:pt idx="1">
                  <c:v>S3</c:v>
                </c:pt>
                <c:pt idx="2">
                  <c:v>Grand Total</c:v>
                </c:pt>
              </c:strCache>
            </c:strRef>
          </c:cat>
          <c:val>
            <c:numRef>
              <c:f>PIVOT!$AE$7:$AE$9</c:f>
              <c:numCache>
                <c:formatCode>General</c:formatCode>
                <c:ptCount val="3"/>
                <c:pt idx="0">
                  <c:v>13</c:v>
                </c:pt>
                <c:pt idx="1">
                  <c:v>8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7C-4BC5-A411-111F68D2B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  <a:ea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CALCULATION!$F$1</c:f>
              <c:strCache>
                <c:ptCount val="1"/>
                <c:pt idx="0">
                  <c:v>Values</c:v>
                </c:pt>
              </c:strCache>
            </c:strRef>
          </c:tx>
          <c:spPr>
            <a:solidFill>
              <a:srgbClr val="4A66AC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CALCULATION!$E$2:$E$23</c:f>
              <c:strCache>
                <c:ptCount val="22"/>
                <c:pt idx="0">
                  <c:v>Row Labels</c:v>
                </c:pt>
                <c:pt idx="1">
                  <c:v> Ganjil 26/27</c:v>
                </c:pt>
                <c:pt idx="2">
                  <c:v> Ganjil 27/28</c:v>
                </c:pt>
                <c:pt idx="3">
                  <c:v> Ganjil 28/29</c:v>
                </c:pt>
                <c:pt idx="4">
                  <c:v> Ganjil 29/30</c:v>
                </c:pt>
                <c:pt idx="5">
                  <c:v> Ganjil 30/31</c:v>
                </c:pt>
                <c:pt idx="6">
                  <c:v> Ganjil 31/32</c:v>
                </c:pt>
                <c:pt idx="7">
                  <c:v> Ganjil 32/33</c:v>
                </c:pt>
                <c:pt idx="8">
                  <c:v> Ganjil 33/34</c:v>
                </c:pt>
                <c:pt idx="9">
                  <c:v> Ganjil 34/35</c:v>
                </c:pt>
                <c:pt idx="10">
                  <c:v> Ganjil 35/36</c:v>
                </c:pt>
                <c:pt idx="11">
                  <c:v> Genap 25/26</c:v>
                </c:pt>
                <c:pt idx="12">
                  <c:v> Genap 26/27</c:v>
                </c:pt>
                <c:pt idx="13">
                  <c:v> Genap 27/28</c:v>
                </c:pt>
                <c:pt idx="14">
                  <c:v> Genap 28/29</c:v>
                </c:pt>
                <c:pt idx="15">
                  <c:v> Genap 29/30</c:v>
                </c:pt>
                <c:pt idx="16">
                  <c:v> Genap 30/31</c:v>
                </c:pt>
                <c:pt idx="17">
                  <c:v> Genap 31/32</c:v>
                </c:pt>
                <c:pt idx="18">
                  <c:v> Genap 32/33</c:v>
                </c:pt>
                <c:pt idx="19">
                  <c:v> Genap 33/34</c:v>
                </c:pt>
                <c:pt idx="20">
                  <c:v> Genap 34/35</c:v>
                </c:pt>
                <c:pt idx="21">
                  <c:v> Ganjil 25/26</c:v>
                </c:pt>
              </c:strCache>
            </c:strRef>
          </c:cat>
          <c:val>
            <c:numRef>
              <c:f>CALCULATION!$F$2:$F$23</c:f>
              <c:numCache>
                <c:formatCode>General</c:formatCode>
                <c:ptCount val="22"/>
                <c:pt idx="0">
                  <c:v>0</c:v>
                </c:pt>
                <c:pt idx="1">
                  <c:v>356</c:v>
                </c:pt>
                <c:pt idx="2">
                  <c:v>347.1</c:v>
                </c:pt>
                <c:pt idx="3">
                  <c:v>347.1</c:v>
                </c:pt>
                <c:pt idx="4">
                  <c:v>347.1</c:v>
                </c:pt>
                <c:pt idx="5">
                  <c:v>347.1</c:v>
                </c:pt>
                <c:pt idx="6">
                  <c:v>347.1</c:v>
                </c:pt>
                <c:pt idx="7">
                  <c:v>347.1</c:v>
                </c:pt>
                <c:pt idx="8">
                  <c:v>347.1</c:v>
                </c:pt>
                <c:pt idx="9">
                  <c:v>347.1</c:v>
                </c:pt>
                <c:pt idx="10">
                  <c:v>338.20000000000005</c:v>
                </c:pt>
                <c:pt idx="11">
                  <c:v>347.1</c:v>
                </c:pt>
                <c:pt idx="12">
                  <c:v>347.1</c:v>
                </c:pt>
                <c:pt idx="13">
                  <c:v>347.1</c:v>
                </c:pt>
                <c:pt idx="14">
                  <c:v>347.1</c:v>
                </c:pt>
                <c:pt idx="15">
                  <c:v>347.1</c:v>
                </c:pt>
                <c:pt idx="16">
                  <c:v>347.1</c:v>
                </c:pt>
                <c:pt idx="17">
                  <c:v>347.1</c:v>
                </c:pt>
                <c:pt idx="18">
                  <c:v>347.1</c:v>
                </c:pt>
                <c:pt idx="19">
                  <c:v>338.2</c:v>
                </c:pt>
                <c:pt idx="20">
                  <c:v>338.2</c:v>
                </c:pt>
                <c:pt idx="21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62-4BA8-9A27-36FF0D822768}"/>
            </c:ext>
          </c:extLst>
        </c:ser>
        <c:ser>
          <c:idx val="1"/>
          <c:order val="1"/>
          <c:tx>
            <c:strRef>
              <c:f>CALCULATION!$G$1</c:f>
              <c:strCache>
                <c:ptCount val="1"/>
              </c:strCache>
            </c:strRef>
          </c:tx>
          <c:spPr>
            <a:solidFill>
              <a:srgbClr val="629DD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CALCULATION!$E$2:$E$23</c:f>
              <c:strCache>
                <c:ptCount val="22"/>
                <c:pt idx="0">
                  <c:v>Row Labels</c:v>
                </c:pt>
                <c:pt idx="1">
                  <c:v> Ganjil 26/27</c:v>
                </c:pt>
                <c:pt idx="2">
                  <c:v> Ganjil 27/28</c:v>
                </c:pt>
                <c:pt idx="3">
                  <c:v> Ganjil 28/29</c:v>
                </c:pt>
                <c:pt idx="4">
                  <c:v> Ganjil 29/30</c:v>
                </c:pt>
                <c:pt idx="5">
                  <c:v> Ganjil 30/31</c:v>
                </c:pt>
                <c:pt idx="6">
                  <c:v> Ganjil 31/32</c:v>
                </c:pt>
                <c:pt idx="7">
                  <c:v> Ganjil 32/33</c:v>
                </c:pt>
                <c:pt idx="8">
                  <c:v> Ganjil 33/34</c:v>
                </c:pt>
                <c:pt idx="9">
                  <c:v> Ganjil 34/35</c:v>
                </c:pt>
                <c:pt idx="10">
                  <c:v> Ganjil 35/36</c:v>
                </c:pt>
                <c:pt idx="11">
                  <c:v> Genap 25/26</c:v>
                </c:pt>
                <c:pt idx="12">
                  <c:v> Genap 26/27</c:v>
                </c:pt>
                <c:pt idx="13">
                  <c:v> Genap 27/28</c:v>
                </c:pt>
                <c:pt idx="14">
                  <c:v> Genap 28/29</c:v>
                </c:pt>
                <c:pt idx="15">
                  <c:v> Genap 29/30</c:v>
                </c:pt>
                <c:pt idx="16">
                  <c:v> Genap 30/31</c:v>
                </c:pt>
                <c:pt idx="17">
                  <c:v> Genap 31/32</c:v>
                </c:pt>
                <c:pt idx="18">
                  <c:v> Genap 32/33</c:v>
                </c:pt>
                <c:pt idx="19">
                  <c:v> Genap 33/34</c:v>
                </c:pt>
                <c:pt idx="20">
                  <c:v> Genap 34/35</c:v>
                </c:pt>
                <c:pt idx="21">
                  <c:v> Ganjil 25/26</c:v>
                </c:pt>
              </c:strCache>
            </c:strRef>
          </c:cat>
          <c:val>
            <c:numRef>
              <c:f>CALCULATION!$G$2:$G$23</c:f>
              <c:numCache>
                <c:formatCode>General</c:formatCode>
                <c:ptCount val="22"/>
                <c:pt idx="0">
                  <c:v>0</c:v>
                </c:pt>
                <c:pt idx="1">
                  <c:v>328</c:v>
                </c:pt>
                <c:pt idx="2">
                  <c:v>364</c:v>
                </c:pt>
                <c:pt idx="3">
                  <c:v>214</c:v>
                </c:pt>
                <c:pt idx="4">
                  <c:v>141</c:v>
                </c:pt>
                <c:pt idx="5">
                  <c:v>219.16666666666669</c:v>
                </c:pt>
                <c:pt idx="6">
                  <c:v>235.16666666666666</c:v>
                </c:pt>
                <c:pt idx="7">
                  <c:v>241</c:v>
                </c:pt>
                <c:pt idx="8">
                  <c:v>244.5</c:v>
                </c:pt>
                <c:pt idx="9">
                  <c:v>255</c:v>
                </c:pt>
                <c:pt idx="10">
                  <c:v>272.16666666666669</c:v>
                </c:pt>
                <c:pt idx="11">
                  <c:v>252</c:v>
                </c:pt>
                <c:pt idx="12">
                  <c:v>424</c:v>
                </c:pt>
                <c:pt idx="13">
                  <c:v>272</c:v>
                </c:pt>
                <c:pt idx="14">
                  <c:v>164</c:v>
                </c:pt>
                <c:pt idx="15">
                  <c:v>90.829268292682926</c:v>
                </c:pt>
                <c:pt idx="16">
                  <c:v>94.048780487804891</c:v>
                </c:pt>
                <c:pt idx="17">
                  <c:v>103.65853658536585</c:v>
                </c:pt>
                <c:pt idx="18">
                  <c:v>108.48780487804878</c:v>
                </c:pt>
                <c:pt idx="19">
                  <c:v>114.92682926829269</c:v>
                </c:pt>
                <c:pt idx="20">
                  <c:v>122.14634146341464</c:v>
                </c:pt>
                <c:pt idx="21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62-4BA8-9A27-36FF0D822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9379528"/>
        <c:axId val="11792128"/>
      </c:barChart>
      <c:catAx>
        <c:axId val="79379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  <a:ea typeface="Calibri"/>
              </a:defRPr>
            </a:pPr>
            <a:endParaRPr lang="en-US"/>
          </a:p>
        </c:txPr>
        <c:crossAx val="11792128"/>
        <c:crosses val="autoZero"/>
        <c:auto val="1"/>
        <c:lblAlgn val="ctr"/>
        <c:lblOffset val="100"/>
        <c:noMultiLvlLbl val="0"/>
      </c:catAx>
      <c:valAx>
        <c:axId val="1179212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  <a:ea typeface="Calibri"/>
              </a:defRPr>
            </a:pPr>
            <a:endParaRPr lang="en-US"/>
          </a:p>
        </c:txPr>
        <c:crossAx val="7937952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  <a:ea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CALCULATION!$J$1</c:f>
              <c:strCache>
                <c:ptCount val="1"/>
                <c:pt idx="0">
                  <c:v>Values</c:v>
                </c:pt>
              </c:strCache>
            </c:strRef>
          </c:tx>
          <c:spPr>
            <a:ln w="28440" cap="rnd">
              <a:solidFill>
                <a:srgbClr val="4A66AC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CALCULATION!$I$2:$I$13</c:f>
              <c:strCache>
                <c:ptCount val="12"/>
                <c:pt idx="0">
                  <c:v>Row Labels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strCache>
            </c:strRef>
          </c:cat>
          <c:val>
            <c:numRef>
              <c:f>CALCULATION!$J$2:$J$13</c:f>
              <c:numCache>
                <c:formatCode>General</c:formatCode>
                <c:ptCount val="12"/>
                <c:pt idx="0">
                  <c:v>0</c:v>
                </c:pt>
                <c:pt idx="1">
                  <c:v>9690</c:v>
                </c:pt>
                <c:pt idx="2">
                  <c:v>4110</c:v>
                </c:pt>
                <c:pt idx="3">
                  <c:v>7298</c:v>
                </c:pt>
                <c:pt idx="4">
                  <c:v>7664</c:v>
                </c:pt>
                <c:pt idx="5">
                  <c:v>8047</c:v>
                </c:pt>
                <c:pt idx="6">
                  <c:v>8449</c:v>
                </c:pt>
                <c:pt idx="7">
                  <c:v>8871</c:v>
                </c:pt>
                <c:pt idx="8">
                  <c:v>9316</c:v>
                </c:pt>
                <c:pt idx="9">
                  <c:v>9782</c:v>
                </c:pt>
                <c:pt idx="10">
                  <c:v>10271</c:v>
                </c:pt>
                <c:pt idx="11">
                  <c:v>7519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9-46FD-81CD-065C6CBD7696}"/>
            </c:ext>
          </c:extLst>
        </c:ser>
        <c:ser>
          <c:idx val="1"/>
          <c:order val="1"/>
          <c:tx>
            <c:strRef>
              <c:f>CALCULATION!$K$1</c:f>
              <c:strCache>
                <c:ptCount val="1"/>
              </c:strCache>
            </c:strRef>
          </c:tx>
          <c:spPr>
            <a:ln w="28440" cap="rnd">
              <a:solidFill>
                <a:srgbClr val="629DD1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CALCULATION!$I$2:$I$13</c:f>
              <c:strCache>
                <c:ptCount val="12"/>
                <c:pt idx="0">
                  <c:v>Row Labels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strCache>
            </c:strRef>
          </c:cat>
          <c:val>
            <c:numRef>
              <c:f>CALCULATION!$K$2:$K$13</c:f>
              <c:numCache>
                <c:formatCode>0</c:formatCode>
                <c:ptCount val="12"/>
                <c:pt idx="0" formatCode="General">
                  <c:v>0</c:v>
                </c:pt>
                <c:pt idx="1">
                  <c:v>60</c:v>
                </c:pt>
                <c:pt idx="2">
                  <c:v>87</c:v>
                </c:pt>
                <c:pt idx="3">
                  <c:v>73</c:v>
                </c:pt>
                <c:pt idx="4">
                  <c:v>45</c:v>
                </c:pt>
                <c:pt idx="5">
                  <c:v>29</c:v>
                </c:pt>
                <c:pt idx="6">
                  <c:v>39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46</c:v>
                </c:pt>
                <c:pt idx="11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9-46FD-81CD-065C6CBD7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48284794"/>
        <c:axId val="15712440"/>
      </c:lineChart>
      <c:catAx>
        <c:axId val="482847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  <a:ea typeface="Calibri"/>
              </a:defRPr>
            </a:pPr>
            <a:endParaRPr lang="en-US"/>
          </a:p>
        </c:txPr>
        <c:crossAx val="15712440"/>
        <c:crosses val="autoZero"/>
        <c:auto val="1"/>
        <c:lblAlgn val="ctr"/>
        <c:lblOffset val="100"/>
        <c:noMultiLvlLbl val="0"/>
      </c:catAx>
      <c:valAx>
        <c:axId val="15712440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  <a:ea typeface="Calibri"/>
              </a:defRPr>
            </a:pPr>
            <a:endParaRPr lang="en-US"/>
          </a:p>
        </c:txPr>
        <c:crossAx val="4828479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  <a:ea typeface="Calibri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CALCULATION!$N$1</c:f>
              <c:strCache>
                <c:ptCount val="1"/>
                <c:pt idx="0">
                  <c:v>Count of Lecturer_ID</c:v>
                </c:pt>
              </c:strCache>
            </c:strRef>
          </c:tx>
          <c:spPr>
            <a:solidFill>
              <a:srgbClr val="4A66AC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4A66AC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39A3-4CA0-8A10-F99EAAE3F880}"/>
              </c:ext>
            </c:extLst>
          </c:dPt>
          <c:dPt>
            <c:idx val="1"/>
            <c:bubble3D val="0"/>
            <c:spPr>
              <a:solidFill>
                <a:srgbClr val="629DD1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39A3-4CA0-8A10-F99EAAE3F880}"/>
              </c:ext>
            </c:extLst>
          </c:dPt>
          <c:dPt>
            <c:idx val="2"/>
            <c:bubble3D val="0"/>
            <c:spPr>
              <a:solidFill>
                <a:srgbClr val="297FD5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39A3-4CA0-8A10-F99EAAE3F880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A3-4CA0-8A10-F99EAAE3F880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A3-4CA0-8A10-F99EAAE3F880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A3-4CA0-8A10-F99EAAE3F8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CALCULATION!$M$2:$M$4</c:f>
              <c:strCache>
                <c:ptCount val="3"/>
                <c:pt idx="0">
                  <c:v>S2</c:v>
                </c:pt>
                <c:pt idx="1">
                  <c:v>S3</c:v>
                </c:pt>
                <c:pt idx="2">
                  <c:v>Grand Total</c:v>
                </c:pt>
              </c:strCache>
            </c:strRef>
          </c:cat>
          <c:val>
            <c:numRef>
              <c:f>CALCULATION!$N$2:$N$4</c:f>
              <c:numCache>
                <c:formatCode>General</c:formatCode>
                <c:ptCount val="3"/>
                <c:pt idx="0">
                  <c:v>13</c:v>
                </c:pt>
                <c:pt idx="1">
                  <c:v>8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A3-4CA0-8A10-F99EAAE3F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  <a:ea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CALCULATION!$R$1</c:f>
              <c:strCache>
                <c:ptCount val="1"/>
                <c:pt idx="0">
                  <c:v>Count of Lecturer_ID</c:v>
                </c:pt>
              </c:strCache>
            </c:strRef>
          </c:tx>
          <c:spPr>
            <a:solidFill>
              <a:srgbClr val="4A66AC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4A66AC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CFCD-4F62-B27C-A4578E1AE7BC}"/>
              </c:ext>
            </c:extLst>
          </c:dPt>
          <c:dPt>
            <c:idx val="1"/>
            <c:bubble3D val="0"/>
            <c:spPr>
              <a:solidFill>
                <a:srgbClr val="629DD1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CFCD-4F62-B27C-A4578E1AE7BC}"/>
              </c:ext>
            </c:extLst>
          </c:dPt>
          <c:dPt>
            <c:idx val="2"/>
            <c:bubble3D val="0"/>
            <c:spPr>
              <a:solidFill>
                <a:srgbClr val="297FD5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CFCD-4F62-B27C-A4578E1AE7BC}"/>
              </c:ext>
            </c:extLst>
          </c:dPt>
          <c:dPt>
            <c:idx val="3"/>
            <c:bubble3D val="0"/>
            <c:spPr>
              <a:solidFill>
                <a:srgbClr val="7F8FA9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CFCD-4F62-B27C-A4578E1AE7BC}"/>
              </c:ext>
            </c:extLst>
          </c:dPt>
          <c:dPt>
            <c:idx val="4"/>
            <c:bubble3D val="0"/>
            <c:spPr>
              <a:solidFill>
                <a:srgbClr val="5AA2A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CFCD-4F62-B27C-A4578E1AE7BC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CD-4F62-B27C-A4578E1AE7BC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CD-4F62-B27C-A4578E1AE7BC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CD-4F62-B27C-A4578E1AE7BC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CD-4F62-B27C-A4578E1AE7BC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CD-4F62-B27C-A4578E1AE7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CALCULATION!$Q$2:$Q$6</c:f>
              <c:strCache>
                <c:ptCount val="5"/>
                <c:pt idx="0">
                  <c:v>Asisten Ahli</c:v>
                </c:pt>
                <c:pt idx="1">
                  <c:v>Guru Besar</c:v>
                </c:pt>
                <c:pt idx="2">
                  <c:v>Lektor</c:v>
                </c:pt>
                <c:pt idx="3">
                  <c:v>Lektor Kepala</c:v>
                </c:pt>
                <c:pt idx="4">
                  <c:v>Tenaga Pengajar</c:v>
                </c:pt>
              </c:strCache>
            </c:strRef>
          </c:cat>
          <c:val>
            <c:numRef>
              <c:f>CALCULATION!$R$2:$R$6</c:f>
              <c:numCache>
                <c:formatCode>General</c:formatCode>
                <c:ptCount val="5"/>
                <c:pt idx="0">
                  <c:v>6</c:v>
                </c:pt>
                <c:pt idx="1">
                  <c:v>2</c:v>
                </c:pt>
                <c:pt idx="2">
                  <c:v>9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FCD-4F62-B27C-A4578E1AE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  <a:ea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CALCULATION!$Y$1</c:f>
              <c:strCache>
                <c:ptCount val="1"/>
                <c:pt idx="0">
                  <c:v>Sum of Rekrut_Jumlah</c:v>
                </c:pt>
              </c:strCache>
            </c:strRef>
          </c:tx>
          <c:spPr>
            <a:solidFill>
              <a:srgbClr val="4A66AC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CALCULATION!$X$2:$X$14</c:f>
              <c:strCache>
                <c:ptCount val="9"/>
                <c:pt idx="0">
                  <c:v>Genap 2026/2027</c:v>
                </c:pt>
                <c:pt idx="1">
                  <c:v>-</c:v>
                </c:pt>
                <c:pt idx="2">
                  <c:v>Ganjil 2025/2026</c:v>
                </c:pt>
                <c:pt idx="3">
                  <c:v>Genap 2024/2025</c:v>
                </c:pt>
                <c:pt idx="4">
                  <c:v>Genap 2025/2026</c:v>
                </c:pt>
                <c:pt idx="5">
                  <c:v>Ganjil 2026/2027</c:v>
                </c:pt>
                <c:pt idx="6">
                  <c:v>Ganjil 2033/2034</c:v>
                </c:pt>
                <c:pt idx="7">
                  <c:v>Ganjil 2034/2035</c:v>
                </c:pt>
                <c:pt idx="8">
                  <c:v>Grand Total</c:v>
                </c:pt>
              </c:strCache>
            </c:strRef>
          </c:cat>
          <c:val>
            <c:numRef>
              <c:f>CALCULATION!$Y$2:$Y$14</c:f>
              <c:numCache>
                <c:formatCode>General</c:formatCode>
                <c:ptCount val="13"/>
                <c:pt idx="0">
                  <c:v>4</c:v>
                </c:pt>
                <c:pt idx="1">
                  <c:v>0</c:v>
                </c:pt>
                <c:pt idx="2">
                  <c:v>13</c:v>
                </c:pt>
                <c:pt idx="3">
                  <c:v>2</c:v>
                </c:pt>
                <c:pt idx="4">
                  <c:v>19</c:v>
                </c:pt>
                <c:pt idx="5">
                  <c:v>11</c:v>
                </c:pt>
                <c:pt idx="6">
                  <c:v>1</c:v>
                </c:pt>
                <c:pt idx="7">
                  <c:v>1</c:v>
                </c:pt>
                <c:pt idx="8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4-433B-BAFD-33B21C622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393967"/>
        <c:axId val="97841650"/>
      </c:barChart>
      <c:catAx>
        <c:axId val="26393967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  <a:ea typeface="Calibri"/>
              </a:defRPr>
            </a:pPr>
            <a:endParaRPr lang="en-US"/>
          </a:p>
        </c:txPr>
        <c:crossAx val="97841650"/>
        <c:crosses val="autoZero"/>
        <c:auto val="1"/>
        <c:lblAlgn val="ctr"/>
        <c:lblOffset val="100"/>
        <c:noMultiLvlLbl val="0"/>
      </c:catAx>
      <c:valAx>
        <c:axId val="97841650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  <a:ea typeface="Calibri"/>
              </a:defRPr>
            </a:pPr>
            <a:endParaRPr lang="en-US"/>
          </a:p>
        </c:txPr>
        <c:crossAx val="2639396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  <a:ea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PIVOT!$B$8</c:f>
              <c:strCache>
                <c:ptCount val="1"/>
                <c:pt idx="0">
                  <c:v>Values</c:v>
                </c:pt>
              </c:strCache>
            </c:strRef>
          </c:tx>
          <c:spPr>
            <a:ln w="28440" cap="rnd">
              <a:solidFill>
                <a:srgbClr val="4A66AC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PIVOT!$A$9:$A$51</c:f>
              <c:strCache>
                <c:ptCount val="43"/>
                <c:pt idx="0">
                  <c:v>Row Labels</c:v>
                </c:pt>
                <c:pt idx="1">
                  <c:v>20252</c:v>
                </c:pt>
                <c:pt idx="2">
                  <c:v> Genap 25/26</c:v>
                </c:pt>
                <c:pt idx="3">
                  <c:v>20261</c:v>
                </c:pt>
                <c:pt idx="4">
                  <c:v> Ganjil 26/27</c:v>
                </c:pt>
                <c:pt idx="5">
                  <c:v>20262</c:v>
                </c:pt>
                <c:pt idx="6">
                  <c:v> Genap 26/27</c:v>
                </c:pt>
                <c:pt idx="7">
                  <c:v>20271</c:v>
                </c:pt>
                <c:pt idx="8">
                  <c:v> Ganjil 27/28</c:v>
                </c:pt>
                <c:pt idx="9">
                  <c:v>20272</c:v>
                </c:pt>
                <c:pt idx="10">
                  <c:v> Genap 27/28</c:v>
                </c:pt>
                <c:pt idx="11">
                  <c:v>20281</c:v>
                </c:pt>
                <c:pt idx="12">
                  <c:v> Ganjil 28/29</c:v>
                </c:pt>
                <c:pt idx="13">
                  <c:v>20282</c:v>
                </c:pt>
                <c:pt idx="14">
                  <c:v> Genap 28/29</c:v>
                </c:pt>
                <c:pt idx="15">
                  <c:v>20291</c:v>
                </c:pt>
                <c:pt idx="16">
                  <c:v> Ganjil 29/30</c:v>
                </c:pt>
                <c:pt idx="17">
                  <c:v>20292</c:v>
                </c:pt>
                <c:pt idx="18">
                  <c:v> Genap 29/30</c:v>
                </c:pt>
                <c:pt idx="19">
                  <c:v>20301</c:v>
                </c:pt>
                <c:pt idx="20">
                  <c:v> Ganjil 30/31</c:v>
                </c:pt>
                <c:pt idx="21">
                  <c:v>20302</c:v>
                </c:pt>
                <c:pt idx="22">
                  <c:v> Genap 30/31</c:v>
                </c:pt>
                <c:pt idx="23">
                  <c:v>20311</c:v>
                </c:pt>
                <c:pt idx="24">
                  <c:v> Ganjil 31/32</c:v>
                </c:pt>
                <c:pt idx="25">
                  <c:v>20312</c:v>
                </c:pt>
                <c:pt idx="26">
                  <c:v> Genap 31/32</c:v>
                </c:pt>
                <c:pt idx="27">
                  <c:v>20321</c:v>
                </c:pt>
                <c:pt idx="28">
                  <c:v> Ganjil 32/33</c:v>
                </c:pt>
                <c:pt idx="29">
                  <c:v>20322</c:v>
                </c:pt>
                <c:pt idx="30">
                  <c:v> Genap 32/33</c:v>
                </c:pt>
                <c:pt idx="31">
                  <c:v>20331</c:v>
                </c:pt>
                <c:pt idx="32">
                  <c:v> Ganjil 33/34</c:v>
                </c:pt>
                <c:pt idx="33">
                  <c:v>20332</c:v>
                </c:pt>
                <c:pt idx="34">
                  <c:v> Genap 33/34</c:v>
                </c:pt>
                <c:pt idx="35">
                  <c:v>20341</c:v>
                </c:pt>
                <c:pt idx="36">
                  <c:v> Ganjil 34/35</c:v>
                </c:pt>
                <c:pt idx="37">
                  <c:v>20342</c:v>
                </c:pt>
                <c:pt idx="38">
                  <c:v> Genap 34/35</c:v>
                </c:pt>
                <c:pt idx="39">
                  <c:v>20351</c:v>
                </c:pt>
                <c:pt idx="40">
                  <c:v> Ganjil 35/36</c:v>
                </c:pt>
                <c:pt idx="41">
                  <c:v>20251</c:v>
                </c:pt>
                <c:pt idx="42">
                  <c:v> Ganjil 25/26</c:v>
                </c:pt>
              </c:strCache>
            </c:strRef>
          </c:cat>
          <c:val>
            <c:numRef>
              <c:f>PIVOT!$B$9:$B$51</c:f>
              <c:numCache>
                <c:formatCode>General</c:formatCode>
                <c:ptCount val="43"/>
                <c:pt idx="0">
                  <c:v>0</c:v>
                </c:pt>
                <c:pt idx="1">
                  <c:v>39</c:v>
                </c:pt>
                <c:pt idx="2">
                  <c:v>39</c:v>
                </c:pt>
                <c:pt idx="3">
                  <c:v>40</c:v>
                </c:pt>
                <c:pt idx="4">
                  <c:v>40</c:v>
                </c:pt>
                <c:pt idx="5">
                  <c:v>39</c:v>
                </c:pt>
                <c:pt idx="6">
                  <c:v>39</c:v>
                </c:pt>
                <c:pt idx="7">
                  <c:v>39</c:v>
                </c:pt>
                <c:pt idx="8">
                  <c:v>39</c:v>
                </c:pt>
                <c:pt idx="9">
                  <c:v>39</c:v>
                </c:pt>
                <c:pt idx="10">
                  <c:v>39</c:v>
                </c:pt>
                <c:pt idx="11">
                  <c:v>39</c:v>
                </c:pt>
                <c:pt idx="12">
                  <c:v>39</c:v>
                </c:pt>
                <c:pt idx="13">
                  <c:v>39</c:v>
                </c:pt>
                <c:pt idx="14">
                  <c:v>39</c:v>
                </c:pt>
                <c:pt idx="15">
                  <c:v>39</c:v>
                </c:pt>
                <c:pt idx="16">
                  <c:v>39</c:v>
                </c:pt>
                <c:pt idx="17">
                  <c:v>39</c:v>
                </c:pt>
                <c:pt idx="18">
                  <c:v>39</c:v>
                </c:pt>
                <c:pt idx="19">
                  <c:v>39</c:v>
                </c:pt>
                <c:pt idx="20">
                  <c:v>39</c:v>
                </c:pt>
                <c:pt idx="21">
                  <c:v>39</c:v>
                </c:pt>
                <c:pt idx="22">
                  <c:v>39</c:v>
                </c:pt>
                <c:pt idx="23">
                  <c:v>39</c:v>
                </c:pt>
                <c:pt idx="24">
                  <c:v>39</c:v>
                </c:pt>
                <c:pt idx="25">
                  <c:v>39</c:v>
                </c:pt>
                <c:pt idx="26">
                  <c:v>39</c:v>
                </c:pt>
                <c:pt idx="27">
                  <c:v>39</c:v>
                </c:pt>
                <c:pt idx="28">
                  <c:v>39</c:v>
                </c:pt>
                <c:pt idx="29">
                  <c:v>39</c:v>
                </c:pt>
                <c:pt idx="30">
                  <c:v>39</c:v>
                </c:pt>
                <c:pt idx="31">
                  <c:v>39</c:v>
                </c:pt>
                <c:pt idx="32">
                  <c:v>39</c:v>
                </c:pt>
                <c:pt idx="33">
                  <c:v>38</c:v>
                </c:pt>
                <c:pt idx="34">
                  <c:v>38</c:v>
                </c:pt>
                <c:pt idx="35">
                  <c:v>39</c:v>
                </c:pt>
                <c:pt idx="36">
                  <c:v>39</c:v>
                </c:pt>
                <c:pt idx="37">
                  <c:v>38</c:v>
                </c:pt>
                <c:pt idx="38">
                  <c:v>38</c:v>
                </c:pt>
                <c:pt idx="39">
                  <c:v>38</c:v>
                </c:pt>
                <c:pt idx="40">
                  <c:v>38</c:v>
                </c:pt>
                <c:pt idx="41">
                  <c:v>40</c:v>
                </c:pt>
                <c:pt idx="42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3-405E-8838-4C7EA19CC0B2}"/>
            </c:ext>
          </c:extLst>
        </c:ser>
        <c:ser>
          <c:idx val="1"/>
          <c:order val="1"/>
          <c:tx>
            <c:strRef>
              <c:f>PIVOT!$C$8</c:f>
              <c:strCache>
                <c:ptCount val="1"/>
              </c:strCache>
            </c:strRef>
          </c:tx>
          <c:spPr>
            <a:ln w="28440" cap="rnd">
              <a:solidFill>
                <a:srgbClr val="629DD1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PIVOT!$A$9:$A$51</c:f>
              <c:strCache>
                <c:ptCount val="43"/>
                <c:pt idx="0">
                  <c:v>Row Labels</c:v>
                </c:pt>
                <c:pt idx="1">
                  <c:v>20252</c:v>
                </c:pt>
                <c:pt idx="2">
                  <c:v> Genap 25/26</c:v>
                </c:pt>
                <c:pt idx="3">
                  <c:v>20261</c:v>
                </c:pt>
                <c:pt idx="4">
                  <c:v> Ganjil 26/27</c:v>
                </c:pt>
                <c:pt idx="5">
                  <c:v>20262</c:v>
                </c:pt>
                <c:pt idx="6">
                  <c:v> Genap 26/27</c:v>
                </c:pt>
                <c:pt idx="7">
                  <c:v>20271</c:v>
                </c:pt>
                <c:pt idx="8">
                  <c:v> Ganjil 27/28</c:v>
                </c:pt>
                <c:pt idx="9">
                  <c:v>20272</c:v>
                </c:pt>
                <c:pt idx="10">
                  <c:v> Genap 27/28</c:v>
                </c:pt>
                <c:pt idx="11">
                  <c:v>20281</c:v>
                </c:pt>
                <c:pt idx="12">
                  <c:v> Ganjil 28/29</c:v>
                </c:pt>
                <c:pt idx="13">
                  <c:v>20282</c:v>
                </c:pt>
                <c:pt idx="14">
                  <c:v> Genap 28/29</c:v>
                </c:pt>
                <c:pt idx="15">
                  <c:v>20291</c:v>
                </c:pt>
                <c:pt idx="16">
                  <c:v> Ganjil 29/30</c:v>
                </c:pt>
                <c:pt idx="17">
                  <c:v>20292</c:v>
                </c:pt>
                <c:pt idx="18">
                  <c:v> Genap 29/30</c:v>
                </c:pt>
                <c:pt idx="19">
                  <c:v>20301</c:v>
                </c:pt>
                <c:pt idx="20">
                  <c:v> Ganjil 30/31</c:v>
                </c:pt>
                <c:pt idx="21">
                  <c:v>20302</c:v>
                </c:pt>
                <c:pt idx="22">
                  <c:v> Genap 30/31</c:v>
                </c:pt>
                <c:pt idx="23">
                  <c:v>20311</c:v>
                </c:pt>
                <c:pt idx="24">
                  <c:v> Ganjil 31/32</c:v>
                </c:pt>
                <c:pt idx="25">
                  <c:v>20312</c:v>
                </c:pt>
                <c:pt idx="26">
                  <c:v> Genap 31/32</c:v>
                </c:pt>
                <c:pt idx="27">
                  <c:v>20321</c:v>
                </c:pt>
                <c:pt idx="28">
                  <c:v> Ganjil 32/33</c:v>
                </c:pt>
                <c:pt idx="29">
                  <c:v>20322</c:v>
                </c:pt>
                <c:pt idx="30">
                  <c:v> Genap 32/33</c:v>
                </c:pt>
                <c:pt idx="31">
                  <c:v>20331</c:v>
                </c:pt>
                <c:pt idx="32">
                  <c:v> Ganjil 33/34</c:v>
                </c:pt>
                <c:pt idx="33">
                  <c:v>20332</c:v>
                </c:pt>
                <c:pt idx="34">
                  <c:v> Genap 33/34</c:v>
                </c:pt>
                <c:pt idx="35">
                  <c:v>20341</c:v>
                </c:pt>
                <c:pt idx="36">
                  <c:v> Ganjil 34/35</c:v>
                </c:pt>
                <c:pt idx="37">
                  <c:v>20342</c:v>
                </c:pt>
                <c:pt idx="38">
                  <c:v> Genap 34/35</c:v>
                </c:pt>
                <c:pt idx="39">
                  <c:v>20351</c:v>
                </c:pt>
                <c:pt idx="40">
                  <c:v> Ganjil 35/36</c:v>
                </c:pt>
                <c:pt idx="41">
                  <c:v>20251</c:v>
                </c:pt>
                <c:pt idx="42">
                  <c:v> Ganjil 25/26</c:v>
                </c:pt>
              </c:strCache>
            </c:strRef>
          </c:cat>
          <c:val>
            <c:numRef>
              <c:f>PIVOT!$C$9:$C$51</c:f>
              <c:numCache>
                <c:formatCode>0</c:formatCode>
                <c:ptCount val="43"/>
                <c:pt idx="0" formatCode="General">
                  <c:v>0</c:v>
                </c:pt>
                <c:pt idx="1">
                  <c:v>30</c:v>
                </c:pt>
                <c:pt idx="2">
                  <c:v>30</c:v>
                </c:pt>
                <c:pt idx="3">
                  <c:v>38</c:v>
                </c:pt>
                <c:pt idx="4">
                  <c:v>38</c:v>
                </c:pt>
                <c:pt idx="5">
                  <c:v>49</c:v>
                </c:pt>
                <c:pt idx="6">
                  <c:v>49</c:v>
                </c:pt>
                <c:pt idx="7">
                  <c:v>42</c:v>
                </c:pt>
                <c:pt idx="8">
                  <c:v>42</c:v>
                </c:pt>
                <c:pt idx="9">
                  <c:v>31</c:v>
                </c:pt>
                <c:pt idx="10">
                  <c:v>31</c:v>
                </c:pt>
                <c:pt idx="11">
                  <c:v>26</c:v>
                </c:pt>
                <c:pt idx="12">
                  <c:v>26</c:v>
                </c:pt>
                <c:pt idx="13">
                  <c:v>19</c:v>
                </c:pt>
                <c:pt idx="14">
                  <c:v>19</c:v>
                </c:pt>
                <c:pt idx="15">
                  <c:v>18</c:v>
                </c:pt>
                <c:pt idx="16">
                  <c:v>18</c:v>
                </c:pt>
                <c:pt idx="17">
                  <c:v>11</c:v>
                </c:pt>
                <c:pt idx="18">
                  <c:v>11</c:v>
                </c:pt>
                <c:pt idx="19">
                  <c:v>27</c:v>
                </c:pt>
                <c:pt idx="20">
                  <c:v>27</c:v>
                </c:pt>
                <c:pt idx="21">
                  <c:v>12</c:v>
                </c:pt>
                <c:pt idx="22">
                  <c:v>12</c:v>
                </c:pt>
                <c:pt idx="23">
                  <c:v>29</c:v>
                </c:pt>
                <c:pt idx="24">
                  <c:v>29</c:v>
                </c:pt>
                <c:pt idx="25">
                  <c:v>13</c:v>
                </c:pt>
                <c:pt idx="26">
                  <c:v>13</c:v>
                </c:pt>
                <c:pt idx="27">
                  <c:v>29</c:v>
                </c:pt>
                <c:pt idx="28">
                  <c:v>29</c:v>
                </c:pt>
                <c:pt idx="29">
                  <c:v>14</c:v>
                </c:pt>
                <c:pt idx="30">
                  <c:v>14</c:v>
                </c:pt>
                <c:pt idx="31">
                  <c:v>30</c:v>
                </c:pt>
                <c:pt idx="32">
                  <c:v>30</c:v>
                </c:pt>
                <c:pt idx="33">
                  <c:v>14</c:v>
                </c:pt>
                <c:pt idx="34">
                  <c:v>14</c:v>
                </c:pt>
                <c:pt idx="35">
                  <c:v>31</c:v>
                </c:pt>
                <c:pt idx="36">
                  <c:v>31</c:v>
                </c:pt>
                <c:pt idx="37">
                  <c:v>15</c:v>
                </c:pt>
                <c:pt idx="38">
                  <c:v>15</c:v>
                </c:pt>
                <c:pt idx="39">
                  <c:v>33</c:v>
                </c:pt>
                <c:pt idx="40">
                  <c:v>33</c:v>
                </c:pt>
                <c:pt idx="41">
                  <c:v>30</c:v>
                </c:pt>
                <c:pt idx="42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3-405E-8838-4C7EA19CC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18598407"/>
        <c:axId val="2230040"/>
      </c:lineChart>
      <c:catAx>
        <c:axId val="1859840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  <a:ea typeface="Calibri"/>
              </a:defRPr>
            </a:pPr>
            <a:endParaRPr lang="en-US"/>
          </a:p>
        </c:txPr>
        <c:crossAx val="2230040"/>
        <c:crosses val="autoZero"/>
        <c:auto val="1"/>
        <c:lblAlgn val="ctr"/>
        <c:lblOffset val="100"/>
        <c:noMultiLvlLbl val="0"/>
      </c:catAx>
      <c:valAx>
        <c:axId val="2230040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  <a:ea typeface="Calibri"/>
              </a:defRPr>
            </a:pPr>
            <a:endParaRPr lang="en-US"/>
          </a:p>
        </c:txPr>
        <c:crossAx val="18598407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  <a:ea typeface="Calibri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PIVOT!$F$10</c:f>
              <c:strCache>
                <c:ptCount val="1"/>
                <c:pt idx="0">
                  <c:v>Values</c:v>
                </c:pt>
              </c:strCache>
            </c:strRef>
          </c:tx>
          <c:spPr>
            <a:solidFill>
              <a:srgbClr val="4A66AC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PIVOT!$E$11:$E$53</c:f>
              <c:strCache>
                <c:ptCount val="43"/>
                <c:pt idx="0">
                  <c:v>Row Labels</c:v>
                </c:pt>
                <c:pt idx="1">
                  <c:v>20252</c:v>
                </c:pt>
                <c:pt idx="2">
                  <c:v> Genap 25/26</c:v>
                </c:pt>
                <c:pt idx="3">
                  <c:v>20261</c:v>
                </c:pt>
                <c:pt idx="4">
                  <c:v> Ganjil 26/27</c:v>
                </c:pt>
                <c:pt idx="5">
                  <c:v>20262</c:v>
                </c:pt>
                <c:pt idx="6">
                  <c:v> Genap 26/27</c:v>
                </c:pt>
                <c:pt idx="7">
                  <c:v>20271</c:v>
                </c:pt>
                <c:pt idx="8">
                  <c:v> Ganjil 27/28</c:v>
                </c:pt>
                <c:pt idx="9">
                  <c:v>20272</c:v>
                </c:pt>
                <c:pt idx="10">
                  <c:v> Genap 27/28</c:v>
                </c:pt>
                <c:pt idx="11">
                  <c:v>20281</c:v>
                </c:pt>
                <c:pt idx="12">
                  <c:v> Ganjil 28/29</c:v>
                </c:pt>
                <c:pt idx="13">
                  <c:v>20282</c:v>
                </c:pt>
                <c:pt idx="14">
                  <c:v> Genap 28/29</c:v>
                </c:pt>
                <c:pt idx="15">
                  <c:v>20291</c:v>
                </c:pt>
                <c:pt idx="16">
                  <c:v> Ganjil 29/30</c:v>
                </c:pt>
                <c:pt idx="17">
                  <c:v>20292</c:v>
                </c:pt>
                <c:pt idx="18">
                  <c:v> Genap 29/30</c:v>
                </c:pt>
                <c:pt idx="19">
                  <c:v>20301</c:v>
                </c:pt>
                <c:pt idx="20">
                  <c:v> Ganjil 30/31</c:v>
                </c:pt>
                <c:pt idx="21">
                  <c:v>20302</c:v>
                </c:pt>
                <c:pt idx="22">
                  <c:v> Genap 30/31</c:v>
                </c:pt>
                <c:pt idx="23">
                  <c:v>20311</c:v>
                </c:pt>
                <c:pt idx="24">
                  <c:v> Ganjil 31/32</c:v>
                </c:pt>
                <c:pt idx="25">
                  <c:v>20312</c:v>
                </c:pt>
                <c:pt idx="26">
                  <c:v> Genap 31/32</c:v>
                </c:pt>
                <c:pt idx="27">
                  <c:v>20321</c:v>
                </c:pt>
                <c:pt idx="28">
                  <c:v> Ganjil 32/33</c:v>
                </c:pt>
                <c:pt idx="29">
                  <c:v>20322</c:v>
                </c:pt>
                <c:pt idx="30">
                  <c:v> Genap 32/33</c:v>
                </c:pt>
                <c:pt idx="31">
                  <c:v>20331</c:v>
                </c:pt>
                <c:pt idx="32">
                  <c:v> Ganjil 33/34</c:v>
                </c:pt>
                <c:pt idx="33">
                  <c:v>20332</c:v>
                </c:pt>
                <c:pt idx="34">
                  <c:v> Genap 33/34</c:v>
                </c:pt>
                <c:pt idx="35">
                  <c:v>20341</c:v>
                </c:pt>
                <c:pt idx="36">
                  <c:v> Ganjil 34/35</c:v>
                </c:pt>
                <c:pt idx="37">
                  <c:v>20342</c:v>
                </c:pt>
                <c:pt idx="38">
                  <c:v> Genap 34/35</c:v>
                </c:pt>
                <c:pt idx="39">
                  <c:v>20351</c:v>
                </c:pt>
                <c:pt idx="40">
                  <c:v> Ganjil 35/36</c:v>
                </c:pt>
                <c:pt idx="41">
                  <c:v>20251</c:v>
                </c:pt>
                <c:pt idx="42">
                  <c:v> Ganjil 25/26</c:v>
                </c:pt>
              </c:strCache>
            </c:strRef>
          </c:cat>
          <c:val>
            <c:numRef>
              <c:f>PIVOT!$F$11:$F$53</c:f>
              <c:numCache>
                <c:formatCode>General</c:formatCode>
                <c:ptCount val="43"/>
                <c:pt idx="0">
                  <c:v>0</c:v>
                </c:pt>
                <c:pt idx="1">
                  <c:v>347.1</c:v>
                </c:pt>
                <c:pt idx="2">
                  <c:v>347.1</c:v>
                </c:pt>
                <c:pt idx="3">
                  <c:v>356</c:v>
                </c:pt>
                <c:pt idx="4">
                  <c:v>356</c:v>
                </c:pt>
                <c:pt idx="5">
                  <c:v>347.1</c:v>
                </c:pt>
                <c:pt idx="6">
                  <c:v>347.1</c:v>
                </c:pt>
                <c:pt idx="7">
                  <c:v>347.1</c:v>
                </c:pt>
                <c:pt idx="8">
                  <c:v>347.1</c:v>
                </c:pt>
                <c:pt idx="9">
                  <c:v>347.1</c:v>
                </c:pt>
                <c:pt idx="10">
                  <c:v>347.1</c:v>
                </c:pt>
                <c:pt idx="11">
                  <c:v>347.1</c:v>
                </c:pt>
                <c:pt idx="12">
                  <c:v>347.1</c:v>
                </c:pt>
                <c:pt idx="13">
                  <c:v>347.1</c:v>
                </c:pt>
                <c:pt idx="14">
                  <c:v>347.1</c:v>
                </c:pt>
                <c:pt idx="15">
                  <c:v>347.1</c:v>
                </c:pt>
                <c:pt idx="16">
                  <c:v>347.1</c:v>
                </c:pt>
                <c:pt idx="17">
                  <c:v>347.1</c:v>
                </c:pt>
                <c:pt idx="18">
                  <c:v>347.1</c:v>
                </c:pt>
                <c:pt idx="19">
                  <c:v>347.1</c:v>
                </c:pt>
                <c:pt idx="20">
                  <c:v>347.1</c:v>
                </c:pt>
                <c:pt idx="21">
                  <c:v>347.1</c:v>
                </c:pt>
                <c:pt idx="22">
                  <c:v>347.1</c:v>
                </c:pt>
                <c:pt idx="23">
                  <c:v>347.1</c:v>
                </c:pt>
                <c:pt idx="24">
                  <c:v>347.1</c:v>
                </c:pt>
                <c:pt idx="25">
                  <c:v>347.1</c:v>
                </c:pt>
                <c:pt idx="26">
                  <c:v>347.1</c:v>
                </c:pt>
                <c:pt idx="27">
                  <c:v>347.1</c:v>
                </c:pt>
                <c:pt idx="28">
                  <c:v>347.1</c:v>
                </c:pt>
                <c:pt idx="29">
                  <c:v>347.1</c:v>
                </c:pt>
                <c:pt idx="30">
                  <c:v>347.1</c:v>
                </c:pt>
                <c:pt idx="31">
                  <c:v>347.1</c:v>
                </c:pt>
                <c:pt idx="32">
                  <c:v>347.1</c:v>
                </c:pt>
                <c:pt idx="33">
                  <c:v>338.2</c:v>
                </c:pt>
                <c:pt idx="34">
                  <c:v>338.2</c:v>
                </c:pt>
                <c:pt idx="35">
                  <c:v>347.1</c:v>
                </c:pt>
                <c:pt idx="36">
                  <c:v>347.1</c:v>
                </c:pt>
                <c:pt idx="37">
                  <c:v>338.2</c:v>
                </c:pt>
                <c:pt idx="38">
                  <c:v>338.2</c:v>
                </c:pt>
                <c:pt idx="39">
                  <c:v>338.20000000000005</c:v>
                </c:pt>
                <c:pt idx="40">
                  <c:v>338.20000000000005</c:v>
                </c:pt>
                <c:pt idx="41">
                  <c:v>356</c:v>
                </c:pt>
                <c:pt idx="42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1-4084-BE35-1B83AEA8F370}"/>
            </c:ext>
          </c:extLst>
        </c:ser>
        <c:ser>
          <c:idx val="1"/>
          <c:order val="1"/>
          <c:tx>
            <c:strRef>
              <c:f>PIVOT!$G$10</c:f>
              <c:strCache>
                <c:ptCount val="1"/>
              </c:strCache>
            </c:strRef>
          </c:tx>
          <c:spPr>
            <a:solidFill>
              <a:srgbClr val="629DD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PIVOT!$E$11:$E$53</c:f>
              <c:strCache>
                <c:ptCount val="43"/>
                <c:pt idx="0">
                  <c:v>Row Labels</c:v>
                </c:pt>
                <c:pt idx="1">
                  <c:v>20252</c:v>
                </c:pt>
                <c:pt idx="2">
                  <c:v> Genap 25/26</c:v>
                </c:pt>
                <c:pt idx="3">
                  <c:v>20261</c:v>
                </c:pt>
                <c:pt idx="4">
                  <c:v> Ganjil 26/27</c:v>
                </c:pt>
                <c:pt idx="5">
                  <c:v>20262</c:v>
                </c:pt>
                <c:pt idx="6">
                  <c:v> Genap 26/27</c:v>
                </c:pt>
                <c:pt idx="7">
                  <c:v>20271</c:v>
                </c:pt>
                <c:pt idx="8">
                  <c:v> Ganjil 27/28</c:v>
                </c:pt>
                <c:pt idx="9">
                  <c:v>20272</c:v>
                </c:pt>
                <c:pt idx="10">
                  <c:v> Genap 27/28</c:v>
                </c:pt>
                <c:pt idx="11">
                  <c:v>20281</c:v>
                </c:pt>
                <c:pt idx="12">
                  <c:v> Ganjil 28/29</c:v>
                </c:pt>
                <c:pt idx="13">
                  <c:v>20282</c:v>
                </c:pt>
                <c:pt idx="14">
                  <c:v> Genap 28/29</c:v>
                </c:pt>
                <c:pt idx="15">
                  <c:v>20291</c:v>
                </c:pt>
                <c:pt idx="16">
                  <c:v> Ganjil 29/30</c:v>
                </c:pt>
                <c:pt idx="17">
                  <c:v>20292</c:v>
                </c:pt>
                <c:pt idx="18">
                  <c:v> Genap 29/30</c:v>
                </c:pt>
                <c:pt idx="19">
                  <c:v>20301</c:v>
                </c:pt>
                <c:pt idx="20">
                  <c:v> Ganjil 30/31</c:v>
                </c:pt>
                <c:pt idx="21">
                  <c:v>20302</c:v>
                </c:pt>
                <c:pt idx="22">
                  <c:v> Genap 30/31</c:v>
                </c:pt>
                <c:pt idx="23">
                  <c:v>20311</c:v>
                </c:pt>
                <c:pt idx="24">
                  <c:v> Ganjil 31/32</c:v>
                </c:pt>
                <c:pt idx="25">
                  <c:v>20312</c:v>
                </c:pt>
                <c:pt idx="26">
                  <c:v> Genap 31/32</c:v>
                </c:pt>
                <c:pt idx="27">
                  <c:v>20321</c:v>
                </c:pt>
                <c:pt idx="28">
                  <c:v> Ganjil 32/33</c:v>
                </c:pt>
                <c:pt idx="29">
                  <c:v>20322</c:v>
                </c:pt>
                <c:pt idx="30">
                  <c:v> Genap 32/33</c:v>
                </c:pt>
                <c:pt idx="31">
                  <c:v>20331</c:v>
                </c:pt>
                <c:pt idx="32">
                  <c:v> Ganjil 33/34</c:v>
                </c:pt>
                <c:pt idx="33">
                  <c:v>20332</c:v>
                </c:pt>
                <c:pt idx="34">
                  <c:v> Genap 33/34</c:v>
                </c:pt>
                <c:pt idx="35">
                  <c:v>20341</c:v>
                </c:pt>
                <c:pt idx="36">
                  <c:v> Ganjil 34/35</c:v>
                </c:pt>
                <c:pt idx="37">
                  <c:v>20342</c:v>
                </c:pt>
                <c:pt idx="38">
                  <c:v> Genap 34/35</c:v>
                </c:pt>
                <c:pt idx="39">
                  <c:v>20351</c:v>
                </c:pt>
                <c:pt idx="40">
                  <c:v> Ganjil 35/36</c:v>
                </c:pt>
                <c:pt idx="41">
                  <c:v>20251</c:v>
                </c:pt>
                <c:pt idx="42">
                  <c:v> Ganjil 25/26</c:v>
                </c:pt>
              </c:strCache>
            </c:strRef>
          </c:cat>
          <c:val>
            <c:numRef>
              <c:f>PIVOT!$G$11:$G$53</c:f>
              <c:numCache>
                <c:formatCode>General</c:formatCode>
                <c:ptCount val="43"/>
                <c:pt idx="0">
                  <c:v>0</c:v>
                </c:pt>
                <c:pt idx="1">
                  <c:v>252</c:v>
                </c:pt>
                <c:pt idx="2">
                  <c:v>252</c:v>
                </c:pt>
                <c:pt idx="3">
                  <c:v>328</c:v>
                </c:pt>
                <c:pt idx="4">
                  <c:v>328</c:v>
                </c:pt>
                <c:pt idx="5">
                  <c:v>424</c:v>
                </c:pt>
                <c:pt idx="6">
                  <c:v>424</c:v>
                </c:pt>
                <c:pt idx="7">
                  <c:v>364</c:v>
                </c:pt>
                <c:pt idx="8">
                  <c:v>364</c:v>
                </c:pt>
                <c:pt idx="9">
                  <c:v>272</c:v>
                </c:pt>
                <c:pt idx="10">
                  <c:v>272</c:v>
                </c:pt>
                <c:pt idx="11">
                  <c:v>214</c:v>
                </c:pt>
                <c:pt idx="12">
                  <c:v>214</c:v>
                </c:pt>
                <c:pt idx="13">
                  <c:v>164</c:v>
                </c:pt>
                <c:pt idx="14">
                  <c:v>164</c:v>
                </c:pt>
                <c:pt idx="15">
                  <c:v>141</c:v>
                </c:pt>
                <c:pt idx="16">
                  <c:v>141</c:v>
                </c:pt>
                <c:pt idx="17">
                  <c:v>90.829268292682926</c:v>
                </c:pt>
                <c:pt idx="18">
                  <c:v>90.829268292682926</c:v>
                </c:pt>
                <c:pt idx="19">
                  <c:v>219.16666666666669</c:v>
                </c:pt>
                <c:pt idx="20">
                  <c:v>219.16666666666669</c:v>
                </c:pt>
                <c:pt idx="21">
                  <c:v>94.048780487804891</c:v>
                </c:pt>
                <c:pt idx="22">
                  <c:v>94.048780487804891</c:v>
                </c:pt>
                <c:pt idx="23">
                  <c:v>235.16666666666666</c:v>
                </c:pt>
                <c:pt idx="24">
                  <c:v>235.16666666666666</c:v>
                </c:pt>
                <c:pt idx="25">
                  <c:v>103.65853658536585</c:v>
                </c:pt>
                <c:pt idx="26">
                  <c:v>103.65853658536585</c:v>
                </c:pt>
                <c:pt idx="27">
                  <c:v>241</c:v>
                </c:pt>
                <c:pt idx="28">
                  <c:v>241</c:v>
                </c:pt>
                <c:pt idx="29">
                  <c:v>108.48780487804878</c:v>
                </c:pt>
                <c:pt idx="30">
                  <c:v>108.48780487804878</c:v>
                </c:pt>
                <c:pt idx="31">
                  <c:v>244.5</c:v>
                </c:pt>
                <c:pt idx="32">
                  <c:v>244.5</c:v>
                </c:pt>
                <c:pt idx="33">
                  <c:v>114.92682926829269</c:v>
                </c:pt>
                <c:pt idx="34">
                  <c:v>114.92682926829269</c:v>
                </c:pt>
                <c:pt idx="35">
                  <c:v>255</c:v>
                </c:pt>
                <c:pt idx="36">
                  <c:v>255</c:v>
                </c:pt>
                <c:pt idx="37">
                  <c:v>122.14634146341464</c:v>
                </c:pt>
                <c:pt idx="38">
                  <c:v>122.14634146341464</c:v>
                </c:pt>
                <c:pt idx="39">
                  <c:v>272.16666666666669</c:v>
                </c:pt>
                <c:pt idx="40">
                  <c:v>272.16666666666669</c:v>
                </c:pt>
                <c:pt idx="41">
                  <c:v>252</c:v>
                </c:pt>
                <c:pt idx="42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11-4084-BE35-1B83AEA8F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867333"/>
        <c:axId val="74069972"/>
      </c:barChart>
      <c:catAx>
        <c:axId val="8186733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  <a:ea typeface="Calibri"/>
              </a:defRPr>
            </a:pPr>
            <a:endParaRPr lang="en-US"/>
          </a:p>
        </c:txPr>
        <c:crossAx val="74069972"/>
        <c:crosses val="autoZero"/>
        <c:auto val="1"/>
        <c:lblAlgn val="ctr"/>
        <c:lblOffset val="100"/>
        <c:noMultiLvlLbl val="0"/>
      </c:catAx>
      <c:valAx>
        <c:axId val="7406997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  <a:ea typeface="Calibri"/>
              </a:defRPr>
            </a:pPr>
            <a:endParaRPr lang="en-US"/>
          </a:p>
        </c:txPr>
        <c:crossAx val="81867333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  <a:ea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PIVOT!$K$8</c:f>
              <c:strCache>
                <c:ptCount val="1"/>
              </c:strCache>
            </c:strRef>
          </c:tx>
          <c:spPr>
            <a:ln w="28440" cap="rnd">
              <a:solidFill>
                <a:srgbClr val="629DD1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PIVOT!$I$9:$I$51</c:f>
              <c:strCache>
                <c:ptCount val="43"/>
                <c:pt idx="0">
                  <c:v>Row Labels</c:v>
                </c:pt>
                <c:pt idx="1">
                  <c:v>20252</c:v>
                </c:pt>
                <c:pt idx="2">
                  <c:v> Genap 25/26</c:v>
                </c:pt>
                <c:pt idx="3">
                  <c:v>20261</c:v>
                </c:pt>
                <c:pt idx="4">
                  <c:v> Ganjil 26/27</c:v>
                </c:pt>
                <c:pt idx="5">
                  <c:v>20262</c:v>
                </c:pt>
                <c:pt idx="6">
                  <c:v> Genap 26/27</c:v>
                </c:pt>
                <c:pt idx="7">
                  <c:v>20271</c:v>
                </c:pt>
                <c:pt idx="8">
                  <c:v> Ganjil 27/28</c:v>
                </c:pt>
                <c:pt idx="9">
                  <c:v>20272</c:v>
                </c:pt>
                <c:pt idx="10">
                  <c:v> Genap 27/28</c:v>
                </c:pt>
                <c:pt idx="11">
                  <c:v>20281</c:v>
                </c:pt>
                <c:pt idx="12">
                  <c:v> Ganjil 28/29</c:v>
                </c:pt>
                <c:pt idx="13">
                  <c:v>20282</c:v>
                </c:pt>
                <c:pt idx="14">
                  <c:v> Genap 28/29</c:v>
                </c:pt>
                <c:pt idx="15">
                  <c:v>20291</c:v>
                </c:pt>
                <c:pt idx="16">
                  <c:v> Ganjil 29/30</c:v>
                </c:pt>
                <c:pt idx="17">
                  <c:v>20292</c:v>
                </c:pt>
                <c:pt idx="18">
                  <c:v> Genap 29/30</c:v>
                </c:pt>
                <c:pt idx="19">
                  <c:v>20301</c:v>
                </c:pt>
                <c:pt idx="20">
                  <c:v> Ganjil 30/31</c:v>
                </c:pt>
                <c:pt idx="21">
                  <c:v>20302</c:v>
                </c:pt>
                <c:pt idx="22">
                  <c:v> Genap 30/31</c:v>
                </c:pt>
                <c:pt idx="23">
                  <c:v>20311</c:v>
                </c:pt>
                <c:pt idx="24">
                  <c:v> Ganjil 31/32</c:v>
                </c:pt>
                <c:pt idx="25">
                  <c:v>20312</c:v>
                </c:pt>
                <c:pt idx="26">
                  <c:v> Genap 31/32</c:v>
                </c:pt>
                <c:pt idx="27">
                  <c:v>20321</c:v>
                </c:pt>
                <c:pt idx="28">
                  <c:v> Ganjil 32/33</c:v>
                </c:pt>
                <c:pt idx="29">
                  <c:v>20322</c:v>
                </c:pt>
                <c:pt idx="30">
                  <c:v> Genap 32/33</c:v>
                </c:pt>
                <c:pt idx="31">
                  <c:v>20331</c:v>
                </c:pt>
                <c:pt idx="32">
                  <c:v> Ganjil 33/34</c:v>
                </c:pt>
                <c:pt idx="33">
                  <c:v>20332</c:v>
                </c:pt>
                <c:pt idx="34">
                  <c:v> Genap 33/34</c:v>
                </c:pt>
                <c:pt idx="35">
                  <c:v>20341</c:v>
                </c:pt>
                <c:pt idx="36">
                  <c:v> Ganjil 34/35</c:v>
                </c:pt>
                <c:pt idx="37">
                  <c:v>20342</c:v>
                </c:pt>
                <c:pt idx="38">
                  <c:v> Genap 34/35</c:v>
                </c:pt>
                <c:pt idx="39">
                  <c:v>20351</c:v>
                </c:pt>
                <c:pt idx="40">
                  <c:v> Ganjil 35/36</c:v>
                </c:pt>
                <c:pt idx="41">
                  <c:v>20251</c:v>
                </c:pt>
                <c:pt idx="42">
                  <c:v> Ganjil 25/26</c:v>
                </c:pt>
              </c:strCache>
            </c:strRef>
          </c:cat>
          <c:val>
            <c:numRef>
              <c:f>PIVOT!$K$9:$K$51</c:f>
              <c:numCache>
                <c:formatCode>0</c:formatCode>
                <c:ptCount val="43"/>
                <c:pt idx="0" formatCode="General">
                  <c:v>0</c:v>
                </c:pt>
                <c:pt idx="1">
                  <c:v>10</c:v>
                </c:pt>
                <c:pt idx="2">
                  <c:v>10</c:v>
                </c:pt>
                <c:pt idx="3">
                  <c:v>12.666666666666666</c:v>
                </c:pt>
                <c:pt idx="4">
                  <c:v>12.666666666666666</c:v>
                </c:pt>
                <c:pt idx="5">
                  <c:v>16.333333333333332</c:v>
                </c:pt>
                <c:pt idx="6">
                  <c:v>16.333333333333332</c:v>
                </c:pt>
                <c:pt idx="7">
                  <c:v>14</c:v>
                </c:pt>
                <c:pt idx="8">
                  <c:v>14</c:v>
                </c:pt>
                <c:pt idx="9">
                  <c:v>10.333333333333334</c:v>
                </c:pt>
                <c:pt idx="10">
                  <c:v>10.333333333333334</c:v>
                </c:pt>
                <c:pt idx="11">
                  <c:v>8.6666666666666661</c:v>
                </c:pt>
                <c:pt idx="12">
                  <c:v>8.6666666666666661</c:v>
                </c:pt>
                <c:pt idx="13">
                  <c:v>6.333333333333333</c:v>
                </c:pt>
                <c:pt idx="14">
                  <c:v>6.333333333333333</c:v>
                </c:pt>
                <c:pt idx="15">
                  <c:v>6</c:v>
                </c:pt>
                <c:pt idx="16">
                  <c:v>6</c:v>
                </c:pt>
                <c:pt idx="17">
                  <c:v>3.6666666666666665</c:v>
                </c:pt>
                <c:pt idx="18">
                  <c:v>3.6666666666666665</c:v>
                </c:pt>
                <c:pt idx="19">
                  <c:v>9</c:v>
                </c:pt>
                <c:pt idx="20">
                  <c:v>9</c:v>
                </c:pt>
                <c:pt idx="21">
                  <c:v>4</c:v>
                </c:pt>
                <c:pt idx="22">
                  <c:v>4</c:v>
                </c:pt>
                <c:pt idx="23">
                  <c:v>9.6666666666666661</c:v>
                </c:pt>
                <c:pt idx="24">
                  <c:v>9.6666666666666661</c:v>
                </c:pt>
                <c:pt idx="25">
                  <c:v>4.333333333333333</c:v>
                </c:pt>
                <c:pt idx="26">
                  <c:v>4.333333333333333</c:v>
                </c:pt>
                <c:pt idx="27">
                  <c:v>9.6666666666666661</c:v>
                </c:pt>
                <c:pt idx="28">
                  <c:v>9.6666666666666661</c:v>
                </c:pt>
                <c:pt idx="29">
                  <c:v>4.666666666666667</c:v>
                </c:pt>
                <c:pt idx="30">
                  <c:v>4.666666666666667</c:v>
                </c:pt>
                <c:pt idx="31">
                  <c:v>10</c:v>
                </c:pt>
                <c:pt idx="32">
                  <c:v>10</c:v>
                </c:pt>
                <c:pt idx="33">
                  <c:v>4.666666666666667</c:v>
                </c:pt>
                <c:pt idx="34">
                  <c:v>4.666666666666667</c:v>
                </c:pt>
                <c:pt idx="35">
                  <c:v>10.333333333333334</c:v>
                </c:pt>
                <c:pt idx="36">
                  <c:v>10.333333333333334</c:v>
                </c:pt>
                <c:pt idx="37">
                  <c:v>5</c:v>
                </c:pt>
                <c:pt idx="38">
                  <c:v>5</c:v>
                </c:pt>
                <c:pt idx="39">
                  <c:v>11</c:v>
                </c:pt>
                <c:pt idx="40">
                  <c:v>11</c:v>
                </c:pt>
                <c:pt idx="41">
                  <c:v>10</c:v>
                </c:pt>
                <c:pt idx="4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D-4402-AD4D-68114714D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45985240"/>
        <c:axId val="24749978"/>
      </c:lineChart>
      <c:lineChart>
        <c:grouping val="standard"/>
        <c:varyColors val="0"/>
        <c:ser>
          <c:idx val="1"/>
          <c:order val="1"/>
          <c:tx>
            <c:strRef>
              <c:f>PIVOT!$J$8</c:f>
              <c:strCache>
                <c:ptCount val="1"/>
                <c:pt idx="0">
                  <c:v>Values</c:v>
                </c:pt>
              </c:strCache>
            </c:strRef>
          </c:tx>
          <c:spPr>
            <a:ln w="28440" cap="rnd">
              <a:solidFill>
                <a:srgbClr val="4A66AC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PIVOT!$I$9:$I$51</c:f>
              <c:strCache>
                <c:ptCount val="43"/>
                <c:pt idx="0">
                  <c:v>Row Labels</c:v>
                </c:pt>
                <c:pt idx="1">
                  <c:v>20252</c:v>
                </c:pt>
                <c:pt idx="2">
                  <c:v> Genap 25/26</c:v>
                </c:pt>
                <c:pt idx="3">
                  <c:v>20261</c:v>
                </c:pt>
                <c:pt idx="4">
                  <c:v> Ganjil 26/27</c:v>
                </c:pt>
                <c:pt idx="5">
                  <c:v>20262</c:v>
                </c:pt>
                <c:pt idx="6">
                  <c:v> Genap 26/27</c:v>
                </c:pt>
                <c:pt idx="7">
                  <c:v>20271</c:v>
                </c:pt>
                <c:pt idx="8">
                  <c:v> Ganjil 27/28</c:v>
                </c:pt>
                <c:pt idx="9">
                  <c:v>20272</c:v>
                </c:pt>
                <c:pt idx="10">
                  <c:v> Genap 27/28</c:v>
                </c:pt>
                <c:pt idx="11">
                  <c:v>20281</c:v>
                </c:pt>
                <c:pt idx="12">
                  <c:v> Ganjil 28/29</c:v>
                </c:pt>
                <c:pt idx="13">
                  <c:v>20282</c:v>
                </c:pt>
                <c:pt idx="14">
                  <c:v> Genap 28/29</c:v>
                </c:pt>
                <c:pt idx="15">
                  <c:v>20291</c:v>
                </c:pt>
                <c:pt idx="16">
                  <c:v> Ganjil 29/30</c:v>
                </c:pt>
                <c:pt idx="17">
                  <c:v>20292</c:v>
                </c:pt>
                <c:pt idx="18">
                  <c:v> Genap 29/30</c:v>
                </c:pt>
                <c:pt idx="19">
                  <c:v>20301</c:v>
                </c:pt>
                <c:pt idx="20">
                  <c:v> Ganjil 30/31</c:v>
                </c:pt>
                <c:pt idx="21">
                  <c:v>20302</c:v>
                </c:pt>
                <c:pt idx="22">
                  <c:v> Genap 30/31</c:v>
                </c:pt>
                <c:pt idx="23">
                  <c:v>20311</c:v>
                </c:pt>
                <c:pt idx="24">
                  <c:v> Ganjil 31/32</c:v>
                </c:pt>
                <c:pt idx="25">
                  <c:v>20312</c:v>
                </c:pt>
                <c:pt idx="26">
                  <c:v> Genap 31/32</c:v>
                </c:pt>
                <c:pt idx="27">
                  <c:v>20321</c:v>
                </c:pt>
                <c:pt idx="28">
                  <c:v> Ganjil 32/33</c:v>
                </c:pt>
                <c:pt idx="29">
                  <c:v>20322</c:v>
                </c:pt>
                <c:pt idx="30">
                  <c:v> Genap 32/33</c:v>
                </c:pt>
                <c:pt idx="31">
                  <c:v>20331</c:v>
                </c:pt>
                <c:pt idx="32">
                  <c:v> Ganjil 33/34</c:v>
                </c:pt>
                <c:pt idx="33">
                  <c:v>20332</c:v>
                </c:pt>
                <c:pt idx="34">
                  <c:v> Genap 33/34</c:v>
                </c:pt>
                <c:pt idx="35">
                  <c:v>20341</c:v>
                </c:pt>
                <c:pt idx="36">
                  <c:v> Ganjil 34/35</c:v>
                </c:pt>
                <c:pt idx="37">
                  <c:v>20342</c:v>
                </c:pt>
                <c:pt idx="38">
                  <c:v> Genap 34/35</c:v>
                </c:pt>
                <c:pt idx="39">
                  <c:v>20351</c:v>
                </c:pt>
                <c:pt idx="40">
                  <c:v> Ganjil 35/36</c:v>
                </c:pt>
                <c:pt idx="41">
                  <c:v>20251</c:v>
                </c:pt>
                <c:pt idx="42">
                  <c:v> Ganjil 25/26</c:v>
                </c:pt>
              </c:strCache>
            </c:strRef>
          </c:cat>
          <c:val>
            <c:numRef>
              <c:f>PIVOT!$J$9:$J$51</c:f>
              <c:numCache>
                <c:formatCode>General</c:formatCode>
                <c:ptCount val="43"/>
                <c:pt idx="0">
                  <c:v>0</c:v>
                </c:pt>
                <c:pt idx="1">
                  <c:v>1615</c:v>
                </c:pt>
                <c:pt idx="2">
                  <c:v>1615</c:v>
                </c:pt>
                <c:pt idx="3">
                  <c:v>668.33333333333337</c:v>
                </c:pt>
                <c:pt idx="4">
                  <c:v>668.33333333333337</c:v>
                </c:pt>
                <c:pt idx="5">
                  <c:v>701.66666666666663</c:v>
                </c:pt>
                <c:pt idx="6">
                  <c:v>701.66666666666663</c:v>
                </c:pt>
                <c:pt idx="7">
                  <c:v>1696</c:v>
                </c:pt>
                <c:pt idx="8">
                  <c:v>1696</c:v>
                </c:pt>
                <c:pt idx="9">
                  <c:v>736.66666666666663</c:v>
                </c:pt>
                <c:pt idx="10">
                  <c:v>736.66666666666663</c:v>
                </c:pt>
                <c:pt idx="11">
                  <c:v>1781</c:v>
                </c:pt>
                <c:pt idx="12">
                  <c:v>1781</c:v>
                </c:pt>
                <c:pt idx="13">
                  <c:v>773.66666666666663</c:v>
                </c:pt>
                <c:pt idx="14">
                  <c:v>773.66666666666663</c:v>
                </c:pt>
                <c:pt idx="15">
                  <c:v>1870</c:v>
                </c:pt>
                <c:pt idx="16">
                  <c:v>1870</c:v>
                </c:pt>
                <c:pt idx="17">
                  <c:v>812.33333333333337</c:v>
                </c:pt>
                <c:pt idx="18">
                  <c:v>812.33333333333337</c:v>
                </c:pt>
                <c:pt idx="19">
                  <c:v>1963.6666666666667</c:v>
                </c:pt>
                <c:pt idx="20">
                  <c:v>1963.6666666666667</c:v>
                </c:pt>
                <c:pt idx="21">
                  <c:v>852.66666666666663</c:v>
                </c:pt>
                <c:pt idx="22">
                  <c:v>852.66666666666663</c:v>
                </c:pt>
                <c:pt idx="23">
                  <c:v>2061.6666666666665</c:v>
                </c:pt>
                <c:pt idx="24">
                  <c:v>2061.6666666666665</c:v>
                </c:pt>
                <c:pt idx="25">
                  <c:v>895.33333333333337</c:v>
                </c:pt>
                <c:pt idx="26">
                  <c:v>895.33333333333337</c:v>
                </c:pt>
                <c:pt idx="27">
                  <c:v>2165</c:v>
                </c:pt>
                <c:pt idx="28">
                  <c:v>2165</c:v>
                </c:pt>
                <c:pt idx="29">
                  <c:v>940.33333333333337</c:v>
                </c:pt>
                <c:pt idx="30">
                  <c:v>940.33333333333337</c:v>
                </c:pt>
                <c:pt idx="31">
                  <c:v>2273.3333333333335</c:v>
                </c:pt>
                <c:pt idx="32">
                  <c:v>2273.3333333333335</c:v>
                </c:pt>
                <c:pt idx="33">
                  <c:v>987.33333333333337</c:v>
                </c:pt>
                <c:pt idx="34">
                  <c:v>987.33333333333337</c:v>
                </c:pt>
                <c:pt idx="35">
                  <c:v>2387</c:v>
                </c:pt>
                <c:pt idx="36">
                  <c:v>2387</c:v>
                </c:pt>
                <c:pt idx="37">
                  <c:v>1036.6666666666667</c:v>
                </c:pt>
                <c:pt idx="38">
                  <c:v>1036.6666666666667</c:v>
                </c:pt>
                <c:pt idx="39">
                  <c:v>2506.3333333333335</c:v>
                </c:pt>
                <c:pt idx="40">
                  <c:v>2506.3333333333335</c:v>
                </c:pt>
                <c:pt idx="41">
                  <c:v>1615</c:v>
                </c:pt>
                <c:pt idx="42">
                  <c:v>1615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D-4402-AD4D-68114714D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61259819"/>
        <c:axId val="45346775"/>
      </c:lineChart>
      <c:catAx>
        <c:axId val="45985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  <a:ea typeface="Calibri"/>
              </a:defRPr>
            </a:pPr>
            <a:endParaRPr lang="en-US"/>
          </a:p>
        </c:txPr>
        <c:crossAx val="24749978"/>
        <c:crosses val="autoZero"/>
        <c:auto val="1"/>
        <c:lblAlgn val="ctr"/>
        <c:lblOffset val="100"/>
        <c:noMultiLvlLbl val="0"/>
      </c:catAx>
      <c:valAx>
        <c:axId val="2474997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.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  <a:ea typeface="Calibri"/>
              </a:defRPr>
            </a:pPr>
            <a:endParaRPr lang="en-US"/>
          </a:p>
        </c:txPr>
        <c:crossAx val="45985240"/>
        <c:crosses val="autoZero"/>
        <c:crossBetween val="between"/>
      </c:valAx>
      <c:catAx>
        <c:axId val="612598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346775"/>
        <c:crosses val="autoZero"/>
        <c:auto val="1"/>
        <c:lblAlgn val="ctr"/>
        <c:lblOffset val="100"/>
        <c:noMultiLvlLbl val="0"/>
      </c:catAx>
      <c:valAx>
        <c:axId val="45346775"/>
        <c:scaling>
          <c:orientation val="minMax"/>
        </c:scaling>
        <c:delete val="0"/>
        <c:axPos val="r"/>
        <c:numFmt formatCode="0.0" sourceLinked="0"/>
        <c:majorTickMark val="out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  <a:ea typeface="Calibri"/>
              </a:defRPr>
            </a:pPr>
            <a:endParaRPr lang="en-US"/>
          </a:p>
        </c:txPr>
        <c:crossAx val="61259819"/>
        <c:crosses val="max"/>
        <c:crossBetween val="between"/>
      </c:valAx>
      <c:spPr>
        <a:noFill/>
        <a:ln w="0">
          <a:noFill/>
        </a:ln>
      </c:spPr>
    </c:plotArea>
    <c:legend>
      <c:legendPos val="t"/>
      <c:layout>
        <c:manualLayout>
          <c:xMode val="edge"/>
          <c:yMode val="edge"/>
          <c:x val="5.3127903829477699E-2"/>
          <c:y val="0"/>
          <c:w val="0.89999985215316702"/>
          <c:h val="7.8698081662194705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  <a:ea typeface="Calibri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92520</xdr:rowOff>
    </xdr:from>
    <xdr:to>
      <xdr:col>3</xdr:col>
      <xdr:colOff>10800</xdr:colOff>
      <xdr:row>35</xdr:row>
      <xdr:rowOff>140400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574560</xdr:colOff>
      <xdr:row>23</xdr:row>
      <xdr:rowOff>104760</xdr:rowOff>
    </xdr:from>
    <xdr:to>
      <xdr:col>7</xdr:col>
      <xdr:colOff>36000</xdr:colOff>
      <xdr:row>38</xdr:row>
      <xdr:rowOff>74160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15840</xdr:colOff>
      <xdr:row>13</xdr:row>
      <xdr:rowOff>111240</xdr:rowOff>
    </xdr:from>
    <xdr:to>
      <xdr:col>10</xdr:col>
      <xdr:colOff>1590610</xdr:colOff>
      <xdr:row>27</xdr:row>
      <xdr:rowOff>90360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593640</xdr:colOff>
      <xdr:row>4</xdr:row>
      <xdr:rowOff>57240</xdr:rowOff>
    </xdr:from>
    <xdr:to>
      <xdr:col>14</xdr:col>
      <xdr:colOff>217080</xdr:colOff>
      <xdr:row>16</xdr:row>
      <xdr:rowOff>68040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552240</xdr:colOff>
      <xdr:row>7</xdr:row>
      <xdr:rowOff>0</xdr:rowOff>
    </xdr:from>
    <xdr:to>
      <xdr:col>19</xdr:col>
      <xdr:colOff>264600</xdr:colOff>
      <xdr:row>20</xdr:row>
      <xdr:rowOff>128160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20</xdr:col>
      <xdr:colOff>152280</xdr:colOff>
      <xdr:row>14</xdr:row>
      <xdr:rowOff>120600</xdr:rowOff>
    </xdr:from>
    <xdr:to>
      <xdr:col>25</xdr:col>
      <xdr:colOff>20160</xdr:colOff>
      <xdr:row>25</xdr:row>
      <xdr:rowOff>64800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84600</xdr:colOff>
      <xdr:row>51</xdr:row>
      <xdr:rowOff>149760</xdr:rowOff>
    </xdr:from>
    <xdr:to>
      <xdr:col>2</xdr:col>
      <xdr:colOff>1318990</xdr:colOff>
      <xdr:row>69</xdr:row>
      <xdr:rowOff>14548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131400</xdr:colOff>
      <xdr:row>54</xdr:row>
      <xdr:rowOff>133560</xdr:rowOff>
    </xdr:from>
    <xdr:to>
      <xdr:col>7</xdr:col>
      <xdr:colOff>377640</xdr:colOff>
      <xdr:row>69</xdr:row>
      <xdr:rowOff>104760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52</xdr:row>
      <xdr:rowOff>64440</xdr:rowOff>
    </xdr:from>
    <xdr:to>
      <xdr:col>10</xdr:col>
      <xdr:colOff>990001</xdr:colOff>
      <xdr:row>67</xdr:row>
      <xdr:rowOff>52179</xdr:rowOff>
    </xdr:to>
    <xdr:graphicFrame macro="">
      <xdr:nvGraphicFramePr>
        <xdr:cNvPr id="8" name="Chart 3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140760</xdr:colOff>
      <xdr:row>9</xdr:row>
      <xdr:rowOff>29880</xdr:rowOff>
    </xdr:from>
    <xdr:to>
      <xdr:col>22</xdr:col>
      <xdr:colOff>339840</xdr:colOff>
      <xdr:row>21</xdr:row>
      <xdr:rowOff>175151</xdr:rowOff>
    </xdr:to>
    <xdr:graphicFrame macro="">
      <xdr:nvGraphicFramePr>
        <xdr:cNvPr id="9" name="Chart 4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24</xdr:col>
      <xdr:colOff>496800</xdr:colOff>
      <xdr:row>12</xdr:row>
      <xdr:rowOff>66600</xdr:rowOff>
    </xdr:from>
    <xdr:to>
      <xdr:col>28</xdr:col>
      <xdr:colOff>201960</xdr:colOff>
      <xdr:row>26</xdr:row>
      <xdr:rowOff>1046</xdr:rowOff>
    </xdr:to>
    <xdr:graphicFrame macro="">
      <xdr:nvGraphicFramePr>
        <xdr:cNvPr id="10" name="Chart 5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28</xdr:col>
      <xdr:colOff>447120</xdr:colOff>
      <xdr:row>10</xdr:row>
      <xdr:rowOff>172440</xdr:rowOff>
    </xdr:from>
    <xdr:to>
      <xdr:col>32</xdr:col>
      <xdr:colOff>52561</xdr:colOff>
      <xdr:row>24</xdr:row>
      <xdr:rowOff>90889</xdr:rowOff>
    </xdr:to>
    <xdr:graphicFrame macro="">
      <xdr:nvGraphicFramePr>
        <xdr:cNvPr id="11" name="Chart 6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Date="0" createdVersion="3" recordCount="3" xr:uid="{00000000-000A-0000-FFFF-FFFF04000000}">
  <cacheSource type="worksheet">
    <worksheetSource ref="M35:M38" sheet="PIVOT"/>
  </cacheSource>
  <cacheFields count="1">
    <cacheField name="20321" numFmtId="0">
      <sharedItems count="3">
        <s v=" Ganjil 32/33"/>
        <s v=" Genap 32/33"/>
        <s v="2032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STY APRILIA RACHMADANY" refreshedDate="46139.552536111114" createdVersion="3" refreshedVersion="8" recordCount="21" xr:uid="{00000000-000A-0000-FFFF-FFFF05000000}">
  <cacheSource type="worksheet">
    <worksheetSource ref="A2:T23" sheet="LECTURER_DERIVED"/>
  </cacheSource>
  <cacheFields count="20">
    <cacheField name="Lecturer_ID" numFmtId="0">
      <sharedItems/>
    </cacheField>
    <cacheField name="Lecturer_Name" numFmtId="0">
      <sharedItems count="21">
        <s v="Benedict Bridgerton"/>
        <s v="Francesca Bridgerton"/>
        <s v="Anthony Bridgerton"/>
        <s v="Philip Crane"/>
        <s v="Philippa Featherington"/>
        <s v="Hyacinth Bridgerton"/>
        <s v="Michael Stirling"/>
        <s v="Daphne Bridgerton"/>
        <s v="Collin Bridgerton"/>
        <s v="Penelope Bridgerton"/>
        <s v="Kathany Sharma"/>
        <s v="Edwina Sharma"/>
        <s v="Sophie Baek"/>
        <s v="Theo Sharpe"/>
        <s v="Simon Basset"/>
        <s v="Edmund Bridgerton"/>
        <s v="Lady Danbury"/>
        <s v="Bremsley"/>
        <s v="Lord Anderson"/>
        <s v="Eloise Bridgerton"/>
        <s v="Gregory Bridgerton"/>
      </sharedItems>
    </cacheField>
    <cacheField name="Academic_Rank" numFmtId="0">
      <sharedItems count="5">
        <s v="Asisten Ahli"/>
        <s v="Lektor"/>
        <s v="Lektor Kepala"/>
        <s v="Guru Besar"/>
        <s v="Tenaga Pengajar"/>
      </sharedItems>
    </cacheField>
    <cacheField name="Academic_Rank_Next" numFmtId="0">
      <sharedItems/>
    </cacheField>
    <cacheField name="Education_Level" numFmtId="0">
      <sharedItems count="2">
        <s v="S2"/>
        <s v="S3"/>
      </sharedItems>
    </cacheField>
    <cacheField name="Birth_Month" numFmtId="0">
      <sharedItems containsSemiMixedTypes="0" containsString="0" containsNumber="1" containsInteger="1" minValue="1" maxValue="12"/>
    </cacheField>
    <cacheField name="Birth_Year" numFmtId="0">
      <sharedItems containsSemiMixedTypes="0" containsString="0" containsNumber="1" containsInteger="1" minValue="1963" maxValue="2002"/>
    </cacheField>
    <cacheField name="Employment_Status" numFmtId="0">
      <sharedItems/>
    </cacheField>
    <cacheField name="Region" numFmtId="0">
      <sharedItems/>
    </cacheField>
    <cacheField name="Retirement_Age" numFmtId="0">
      <sharedItems containsSemiMixedTypes="0" containsString="0" containsNumber="1" containsInteger="1" minValue="55" maxValue="70"/>
    </cacheField>
    <cacheField name="Retirement_Semester" numFmtId="0">
      <sharedItems containsSemiMixedTypes="0" containsString="0" containsNumber="1" containsInteger="1" minValue="1" maxValue="2"/>
    </cacheField>
    <cacheField name="Retirement_Year" numFmtId="0">
      <sharedItems containsSemiMixedTypes="0" containsString="0" containsNumber="1" containsInteger="1" minValue="2033" maxValue="2057"/>
    </cacheField>
    <cacheField name="Study_Status" numFmtId="0">
      <sharedItems containsBlank="1"/>
    </cacheField>
    <cacheField name="Study_End_Year" numFmtId="0">
      <sharedItems containsMixedTypes="1" containsNumber="1" containsInteger="1" minValue="2028" maxValue="2029"/>
    </cacheField>
    <cacheField name="Is_On_Study_Leave" numFmtId="0">
      <sharedItems containsSemiMixedTypes="0" containsString="0" containsNumber="1" containsInteger="1" minValue="0" maxValue="1"/>
    </cacheField>
    <cacheField name="Post_Grad_Edu" numFmtId="0">
      <sharedItems/>
    </cacheField>
    <cacheField name="Post_Grad_Ret_Age" numFmtId="0">
      <sharedItems containsSemiMixedTypes="0" containsString="0" containsNumber="1" containsInteger="1" minValue="55" maxValue="70"/>
    </cacheField>
    <cacheField name="Post_Grad_Ret_Year" numFmtId="0">
      <sharedItems containsSemiMixedTypes="0" containsString="0" containsNumber="1" containsInteger="1" minValue="2033" maxValue="2057"/>
    </cacheField>
    <cacheField name="Promotion_Note" numFmtId="0">
      <sharedItems/>
    </cacheField>
    <cacheField name="Edu_Categor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STY APRILIA RACHMADANY" refreshedDate="46139.552536689815" createdVersion="3" refreshedVersion="8" recordCount="21" xr:uid="{00000000-000A-0000-FFFF-FFFF03000000}">
  <cacheSource type="worksheet">
    <worksheetSource ref="A2:S23" sheet="LECTURER_DERIVED"/>
  </cacheSource>
  <cacheFields count="19">
    <cacheField name="Lecturer_ID" numFmtId="0">
      <sharedItems/>
    </cacheField>
    <cacheField name="Lecturer_Name" numFmtId="0">
      <sharedItems/>
    </cacheField>
    <cacheField name="Academic_Rank" numFmtId="0">
      <sharedItems count="5">
        <s v="Asisten Ahli"/>
        <s v="Lektor"/>
        <s v="Lektor Kepala"/>
        <s v="Guru Besar"/>
        <s v="Tenaga Pengajar"/>
      </sharedItems>
    </cacheField>
    <cacheField name="Academic_Rank_Next" numFmtId="0">
      <sharedItems/>
    </cacheField>
    <cacheField name="Education_Level" numFmtId="0">
      <sharedItems count="2">
        <s v="S2"/>
        <s v="S3"/>
      </sharedItems>
    </cacheField>
    <cacheField name="Birth_Month" numFmtId="0">
      <sharedItems containsSemiMixedTypes="0" containsString="0" containsNumber="1" containsInteger="1" minValue="1" maxValue="12"/>
    </cacheField>
    <cacheField name="Birth_Year" numFmtId="0">
      <sharedItems containsSemiMixedTypes="0" containsString="0" containsNumber="1" containsInteger="1" minValue="1963" maxValue="2002"/>
    </cacheField>
    <cacheField name="Employment_Status" numFmtId="0">
      <sharedItems/>
    </cacheField>
    <cacheField name="Region" numFmtId="0">
      <sharedItems/>
    </cacheField>
    <cacheField name="Retirement_Age" numFmtId="0">
      <sharedItems containsSemiMixedTypes="0" containsString="0" containsNumber="1" containsInteger="1" minValue="55" maxValue="70"/>
    </cacheField>
    <cacheField name="Retirement_Semester" numFmtId="0">
      <sharedItems containsSemiMixedTypes="0" containsString="0" containsNumber="1" containsInteger="1" minValue="1" maxValue="2"/>
    </cacheField>
    <cacheField name="Retirement_Year" numFmtId="0">
      <sharedItems containsSemiMixedTypes="0" containsString="0" containsNumber="1" containsInteger="1" minValue="2033" maxValue="2057"/>
    </cacheField>
    <cacheField name="Study_Status" numFmtId="0">
      <sharedItems containsBlank="1"/>
    </cacheField>
    <cacheField name="Study_End_Year" numFmtId="0">
      <sharedItems containsMixedTypes="1" containsNumber="1" containsInteger="1" minValue="2028" maxValue="2029"/>
    </cacheField>
    <cacheField name="Is_On_Study_Leave" numFmtId="0">
      <sharedItems containsSemiMixedTypes="0" containsString="0" containsNumber="1" containsInteger="1" minValue="0" maxValue="1"/>
    </cacheField>
    <cacheField name="Post_Grad_Edu" numFmtId="0">
      <sharedItems/>
    </cacheField>
    <cacheField name="Post_Grad_Ret_Age" numFmtId="0">
      <sharedItems containsSemiMixedTypes="0" containsString="0" containsNumber="1" containsInteger="1" minValue="55" maxValue="70"/>
    </cacheField>
    <cacheField name="Post_Grad_Ret_Year" numFmtId="0">
      <sharedItems containsSemiMixedTypes="0" containsString="0" containsNumber="1" containsInteger="1" minValue="2033" maxValue="2057"/>
    </cacheField>
    <cacheField name="Promotion_No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STY APRILIA RACHMADANY" refreshedDate="46139.552537037038" createdVersion="3" refreshedVersion="8" recordCount="3" xr:uid="{00000000-000A-0000-FFFF-FFFF02000000}">
  <cacheSource type="worksheet">
    <worksheetSource ref="V1:V4" sheet="CALCULATION"/>
  </cacheSource>
  <cacheFields count="1">
    <cacheField name="Scenario" numFmtId="0">
      <sharedItems count="3">
        <s v="Optimistic"/>
        <s v="Base"/>
        <s v="Pessimisti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STY APRILIA RACHMADANY" refreshedDate="46139.552537268515" createdVersion="3" refreshedVersion="8" recordCount="63" xr:uid="{00000000-000A-0000-FFFF-FFFF01000000}">
  <cacheSource type="worksheet">
    <worksheetSource ref="A2:W65" sheet="FORECAST_MODEL"/>
  </cacheSource>
  <cacheFields count="23">
    <cacheField name="Period_Label" numFmtId="0">
      <sharedItems/>
    </cacheField>
    <cacheField name="Label_Pendek" numFmtId="0">
      <sharedItems count="21">
        <s v=" Ganjil 25/26"/>
        <s v=" Genap 25/26"/>
        <s v=" Ganjil 26/27"/>
        <s v=" Genap 26/27"/>
        <s v=" Ganjil 27/28"/>
        <s v=" Genap 27/28"/>
        <s v=" Ganjil 28/29"/>
        <s v=" Genap 28/29"/>
        <s v=" Ganjil 29/30"/>
        <s v=" Genap 29/30"/>
        <s v=" Ganjil 30/31"/>
        <s v=" Genap 30/31"/>
        <s v=" Ganjil 31/32"/>
        <s v=" Genap 31/32"/>
        <s v=" Ganjil 32/33"/>
        <s v=" Genap 32/33"/>
        <s v=" Ganjil 33/34"/>
        <s v=" Genap 33/34"/>
        <s v=" Ganjil 34/35"/>
        <s v=" Genap 34/35"/>
        <s v=" Ganjil 35/36"/>
      </sharedItems>
    </cacheField>
    <cacheField name="Year_Start" numFmtId="0">
      <sharedItems containsSemiMixedTypes="0" containsString="0" containsNumber="1" containsInteger="1" minValue="2025" maxValue="2035" count="11">
        <n v="2025"/>
        <n v="2026"/>
        <n v="2027"/>
        <n v="2028"/>
        <n v="2029"/>
        <n v="2030"/>
        <n v="2031"/>
        <n v="2032"/>
        <n v="2033"/>
        <n v="2034"/>
        <n v="2035"/>
      </sharedItems>
    </cacheField>
    <cacheField name="Year_End" numFmtId="0">
      <sharedItems containsSemiMixedTypes="0" containsString="0" containsNumber="1" containsInteger="1" minValue="2026" maxValue="2036"/>
    </cacheField>
    <cacheField name="Semester" numFmtId="0">
      <sharedItems containsSemiMixedTypes="0" containsString="0" containsNumber="1" containsInteger="1" minValue="1" maxValue="2"/>
    </cacheField>
    <cacheField name="Sort_id" numFmtId="0">
      <sharedItems count="21">
        <s v="20251"/>
        <s v="20252"/>
        <s v="20261"/>
        <s v="20262"/>
        <s v="20271"/>
        <s v="20272"/>
        <s v="20281"/>
        <s v="20282"/>
        <s v="20291"/>
        <s v="20292"/>
        <s v="20301"/>
        <s v="20302"/>
        <s v="20311"/>
        <s v="20312"/>
        <s v="20321"/>
        <s v="20322"/>
        <s v="20331"/>
        <s v="20332"/>
        <s v="20341"/>
        <s v="20342"/>
        <s v="20351"/>
      </sharedItems>
    </cacheField>
    <cacheField name="Region" numFmtId="0">
      <sharedItems count="3">
        <s v="Greater Jakarta"/>
        <s v="Medan"/>
        <s v="Semarang"/>
      </sharedItems>
    </cacheField>
    <cacheField name="Projected_Students" numFmtId="0">
      <sharedItems containsSemiMixedTypes="0" containsString="0" containsNumber="1" containsInteger="1" minValue="25" maxValue="7122"/>
    </cacheField>
    <cacheField name="Total_SKS_Demand" numFmtId="0">
      <sharedItems containsSemiMixedTypes="0" containsString="0" containsNumber="1" minValue="8" maxValue="360"/>
    </cacheField>
    <cacheField name="Lecturers_Needed" numFmtId="1">
      <sharedItems containsSemiMixedTypes="0" containsString="0" containsNumber="1" containsInteger="1" minValue="1" maxValue="41"/>
    </cacheField>
    <cacheField name="Dosen_Efektif" numFmtId="0">
      <sharedItems containsSemiMixedTypes="0" containsString="0" containsNumber="1" containsInteger="1" minValue="7" maxValue="23"/>
    </cacheField>
    <cacheField name="SKS_Supply" numFmtId="0">
      <sharedItems containsSemiMixedTypes="0" containsString="0" containsNumber="1" minValue="62.300000000000004" maxValue="204.70000000000002"/>
    </cacheField>
    <cacheField name="Capacity_Gap_SKS" numFmtId="0">
      <sharedItems containsSemiMixedTypes="0" containsString="0" containsNumber="1" minValue="-162.70000000000002" maxValue="164.2"/>
    </cacheField>
    <cacheField name="Gap_In_Lecturers" numFmtId="0">
      <sharedItems containsSemiMixedTypes="0" containsString="0" containsNumber="1" containsInteger="1" minValue="0" maxValue="19"/>
    </cacheField>
    <cacheField name="Pensiun_Semester_Ini" numFmtId="0">
      <sharedItems containsSemiMixedTypes="0" containsString="0" containsNumber="1" containsInteger="1" minValue="0" maxValue="1"/>
    </cacheField>
    <cacheField name="Nama_Pensiun" numFmtId="0">
      <sharedItems/>
    </cacheField>
    <cacheField name="Status" numFmtId="0">
      <sharedItems count="4">
        <s v="Kurang"/>
        <s v="Surplus"/>
        <s v="Kritis"/>
        <s v="Cukup"/>
      </sharedItems>
    </cacheField>
    <cacheField name="Rekrut_Jumlah" numFmtId="0">
      <sharedItems containsSemiMixedTypes="0" containsString="0" containsNumber="1" containsInteger="1" minValue="0" maxValue="19"/>
    </cacheField>
    <cacheField name="Rekrut_Tipe" numFmtId="0">
      <sharedItems/>
    </cacheField>
    <cacheField name="Batas_Rekrut_Deadline_x000a_(Mulai proses paling lambat)" numFmtId="0">
      <sharedItems/>
    </cacheField>
    <cacheField name="Semester_Rekrut_Dibutuhkan" numFmtId="0">
      <sharedItems/>
    </cacheField>
    <cacheField name="Label_Rekrut_Clean" numFmtId="0">
      <sharedItems count="8">
        <s v="Genap 2024/2025"/>
        <s v="-"/>
        <s v="Ganjil 2025/2026"/>
        <s v="Genap 2025/2026"/>
        <s v="Ganjil 2026/2027"/>
        <s v="Genap 2026/2027"/>
        <s v="Ganjil 2033/2034"/>
        <s v="Ganjil 2034/2035"/>
      </sharedItems>
    </cacheField>
    <cacheField name="FDP_Recruitmen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</r>
  <r>
    <x v="2"/>
  </r>
  <r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s v="D66437"/>
    <x v="0"/>
    <x v="0"/>
    <s v="Lektor"/>
    <x v="0"/>
    <n v="1"/>
    <n v="1990"/>
    <s v="FM"/>
    <s v="Greater Jakarta"/>
    <n v="55"/>
    <n v="2"/>
    <n v="2045"/>
    <s v="On Study Leave"/>
    <n v="2028"/>
    <n v="1"/>
    <s v="S3"/>
    <n v="60"/>
    <n v="2050"/>
    <s v="Lulus S3 2028 → Ret Age 55→60"/>
    <s v="On Study"/>
  </r>
  <r>
    <s v="D65546"/>
    <x v="1"/>
    <x v="0"/>
    <s v="Lektor"/>
    <x v="0"/>
    <n v="2"/>
    <n v="1991"/>
    <s v="FM"/>
    <s v="Semarang"/>
    <n v="55"/>
    <n v="2"/>
    <n v="2046"/>
    <m/>
    <s v="-"/>
    <n v="0"/>
    <s v="S2"/>
    <n v="55"/>
    <n v="2046"/>
    <s v="Tidak ada perubahan"/>
    <s v="S2"/>
  </r>
  <r>
    <s v="D66543"/>
    <x v="2"/>
    <x v="1"/>
    <s v="Lektor Kepala"/>
    <x v="0"/>
    <n v="3"/>
    <n v="1989"/>
    <s v="FM"/>
    <s v="Greater Jakarta"/>
    <n v="60"/>
    <n v="2"/>
    <n v="2049"/>
    <m/>
    <s v="-"/>
    <n v="0"/>
    <s v="S2"/>
    <n v="60"/>
    <n v="2049"/>
    <s v="Tidak ada perubahan"/>
    <s v="S2"/>
  </r>
  <r>
    <s v="D59876"/>
    <x v="3"/>
    <x v="1"/>
    <s v="Lektor Kepala"/>
    <x v="1"/>
    <n v="4"/>
    <n v="1988"/>
    <s v="FM"/>
    <s v="Medan"/>
    <n v="65"/>
    <n v="2"/>
    <n v="2053"/>
    <m/>
    <s v="-"/>
    <n v="0"/>
    <s v="S3"/>
    <n v="65"/>
    <n v="2053"/>
    <s v="Tidak ada perubahan"/>
    <s v="S3"/>
  </r>
  <r>
    <s v="D54344"/>
    <x v="4"/>
    <x v="1"/>
    <s v="Lektor Kepala"/>
    <x v="1"/>
    <n v="5"/>
    <n v="1984"/>
    <s v="FM"/>
    <s v="Semarang"/>
    <n v="65"/>
    <n v="2"/>
    <n v="2049"/>
    <m/>
    <s v="-"/>
    <n v="0"/>
    <s v="S3"/>
    <n v="65"/>
    <n v="2049"/>
    <s v="Tidak ada perubahan"/>
    <s v="S3"/>
  </r>
  <r>
    <s v="D67865"/>
    <x v="5"/>
    <x v="0"/>
    <s v="Lektor"/>
    <x v="0"/>
    <n v="6"/>
    <n v="1995"/>
    <s v="FMSTR"/>
    <s v="Medan"/>
    <n v="55"/>
    <n v="2"/>
    <n v="2050"/>
    <m/>
    <s v="-"/>
    <n v="0"/>
    <s v="S2"/>
    <n v="55"/>
    <n v="2050"/>
    <s v="Tidak ada perubahan"/>
    <s v="S2"/>
  </r>
  <r>
    <s v="D64789"/>
    <x v="6"/>
    <x v="1"/>
    <s v="Lektor Kepala"/>
    <x v="0"/>
    <n v="7"/>
    <n v="1992"/>
    <s v="FMSTR"/>
    <s v="Medan"/>
    <n v="60"/>
    <n v="1"/>
    <n v="2052"/>
    <s v="On Study Leave"/>
    <n v="2029"/>
    <n v="1"/>
    <s v="S3"/>
    <n v="65"/>
    <n v="2057"/>
    <s v="Lulus S3 2029 → Ret Age 60→65"/>
    <s v="On Study"/>
  </r>
  <r>
    <s v="D74582"/>
    <x v="7"/>
    <x v="0"/>
    <s v="Lektor"/>
    <x v="0"/>
    <n v="8"/>
    <n v="2000"/>
    <s v="FMSTR"/>
    <s v="Greater Jakarta"/>
    <n v="55"/>
    <n v="1"/>
    <n v="2055"/>
    <m/>
    <s v="-"/>
    <n v="0"/>
    <s v="S2"/>
    <n v="55"/>
    <n v="2055"/>
    <s v="Tidak ada perubahan"/>
    <s v="S2"/>
  </r>
  <r>
    <s v="D68976"/>
    <x v="8"/>
    <x v="0"/>
    <s v="Lektor"/>
    <x v="0"/>
    <n v="9"/>
    <n v="1997"/>
    <s v="FMSTR"/>
    <s v="Greater Jakarta"/>
    <n v="55"/>
    <n v="1"/>
    <n v="2052"/>
    <m/>
    <s v="-"/>
    <n v="0"/>
    <s v="S2"/>
    <n v="55"/>
    <n v="2052"/>
    <s v="Tidak ada perubahan"/>
    <s v="S2"/>
  </r>
  <r>
    <s v="D69908"/>
    <x v="9"/>
    <x v="0"/>
    <s v="Lektor"/>
    <x v="0"/>
    <n v="10"/>
    <n v="1999"/>
    <s v="FMSTR"/>
    <s v="Greater Jakarta"/>
    <n v="55"/>
    <n v="1"/>
    <n v="2054"/>
    <m/>
    <s v="-"/>
    <n v="0"/>
    <s v="S2"/>
    <n v="55"/>
    <n v="2054"/>
    <s v="Tidak ada perubahan"/>
    <s v="S2"/>
  </r>
  <r>
    <s v="D57893"/>
    <x v="10"/>
    <x v="1"/>
    <s v="Lektor Kepala"/>
    <x v="0"/>
    <n v="11"/>
    <n v="1985"/>
    <s v="FMSCS"/>
    <s v="Greater Jakarta"/>
    <n v="60"/>
    <n v="1"/>
    <n v="2045"/>
    <s v="On Study Leave"/>
    <n v="2029"/>
    <n v="1"/>
    <s v="S3"/>
    <n v="65"/>
    <n v="2050"/>
    <s v="Lulus S3 2029 → Ret Age 60→65"/>
    <s v="On Study"/>
  </r>
  <r>
    <s v="D34561"/>
    <x v="11"/>
    <x v="2"/>
    <s v="Guru Besar"/>
    <x v="1"/>
    <n v="12"/>
    <n v="1975"/>
    <s v="FMSCS"/>
    <s v="Semarang"/>
    <n v="65"/>
    <n v="1"/>
    <n v="2040"/>
    <m/>
    <s v="-"/>
    <n v="0"/>
    <s v="S3"/>
    <n v="65"/>
    <n v="2040"/>
    <s v="Tidak ada perubahan"/>
    <s v="S3"/>
  </r>
  <r>
    <s v="D54854"/>
    <x v="12"/>
    <x v="1"/>
    <s v="Lektor Kepala"/>
    <x v="0"/>
    <n v="1"/>
    <n v="1983"/>
    <s v="FMSCS"/>
    <s v="Medan"/>
    <n v="60"/>
    <n v="2"/>
    <n v="2043"/>
    <s v="On Study Leave"/>
    <n v="2028"/>
    <n v="1"/>
    <s v="S3"/>
    <n v="65"/>
    <n v="2048"/>
    <s v="Lulus S3 2028 → Ret Age 60→65"/>
    <s v="On Study"/>
  </r>
  <r>
    <s v="D53421"/>
    <x v="13"/>
    <x v="1"/>
    <s v="Lektor Kepala"/>
    <x v="0"/>
    <n v="2"/>
    <n v="1980"/>
    <s v="FMSCS"/>
    <s v="Semarang"/>
    <n v="60"/>
    <n v="2"/>
    <n v="2040"/>
    <m/>
    <s v="-"/>
    <n v="0"/>
    <s v="S2"/>
    <n v="60"/>
    <n v="2040"/>
    <s v="Tidak ada perubahan"/>
    <s v="S2"/>
  </r>
  <r>
    <s v="D61234"/>
    <x v="14"/>
    <x v="1"/>
    <s v="Lektor Kepala"/>
    <x v="0"/>
    <n v="3"/>
    <n v="1992"/>
    <s v="FMSCS"/>
    <s v="Greater Jakarta"/>
    <n v="60"/>
    <n v="2"/>
    <n v="2052"/>
    <m/>
    <s v="-"/>
    <n v="0"/>
    <s v="S2"/>
    <n v="60"/>
    <n v="2052"/>
    <s v="Tidak ada perubahan"/>
    <s v="S2"/>
  </r>
  <r>
    <s v="D61342"/>
    <x v="15"/>
    <x v="1"/>
    <s v="Lektor Kepala"/>
    <x v="1"/>
    <n v="4"/>
    <n v="1991"/>
    <s v="LSS2"/>
    <s v="Semarang"/>
    <n v="65"/>
    <n v="2"/>
    <n v="2056"/>
    <m/>
    <s v="-"/>
    <n v="0"/>
    <s v="S3"/>
    <n v="65"/>
    <n v="2056"/>
    <s v="Tidak ada perubahan"/>
    <s v="S3"/>
  </r>
  <r>
    <s v="D52678"/>
    <x v="16"/>
    <x v="2"/>
    <s v="Guru Besar"/>
    <x v="1"/>
    <n v="5"/>
    <n v="1985"/>
    <s v="LSS2"/>
    <s v="Greater Jakarta"/>
    <n v="65"/>
    <n v="2"/>
    <n v="2050"/>
    <m/>
    <s v="-"/>
    <n v="0"/>
    <s v="S3"/>
    <n v="65"/>
    <n v="2050"/>
    <s v="Tidak ada perubahan"/>
    <s v="S3"/>
  </r>
  <r>
    <s v="D34672"/>
    <x v="17"/>
    <x v="3"/>
    <s v="—"/>
    <x v="1"/>
    <n v="6"/>
    <n v="1963"/>
    <s v="LSS2"/>
    <s v="Greater Jakarta"/>
    <n v="70"/>
    <n v="2"/>
    <n v="2033"/>
    <m/>
    <s v="-"/>
    <n v="0"/>
    <s v="S3"/>
    <n v="70"/>
    <n v="2033"/>
    <s v="Tidak ada perubahan"/>
    <s v="S3"/>
  </r>
  <r>
    <s v="D38764"/>
    <x v="18"/>
    <x v="3"/>
    <s v="—"/>
    <x v="1"/>
    <n v="7"/>
    <n v="1965"/>
    <s v="LSS2"/>
    <s v="Greater Jakarta"/>
    <n v="70"/>
    <n v="1"/>
    <n v="2035"/>
    <m/>
    <s v="-"/>
    <n v="0"/>
    <s v="S3"/>
    <n v="70"/>
    <n v="2035"/>
    <s v="Tidak ada perubahan"/>
    <s v="S3"/>
  </r>
  <r>
    <s v="D46234"/>
    <x v="19"/>
    <x v="2"/>
    <s v="Guru Besar"/>
    <x v="1"/>
    <n v="12"/>
    <n v="1989"/>
    <s v="LSS2"/>
    <s v="Medan"/>
    <n v="65"/>
    <n v="1"/>
    <n v="2054"/>
    <m/>
    <s v="-"/>
    <n v="0"/>
    <s v="S3"/>
    <n v="65"/>
    <n v="2054"/>
    <s v="Tidak ada perubahan"/>
    <s v="S3"/>
  </r>
  <r>
    <s v="D76325"/>
    <x v="20"/>
    <x v="4"/>
    <s v="Asisten Ahli"/>
    <x v="0"/>
    <n v="12"/>
    <n v="2002"/>
    <s v="FM"/>
    <s v="Greater Jakarta"/>
    <n v="55"/>
    <n v="1"/>
    <n v="2057"/>
    <s v="-"/>
    <s v="-"/>
    <n v="0"/>
    <s v="S2"/>
    <n v="55"/>
    <n v="2057"/>
    <s v="Tidak ada perubahan"/>
    <s v="S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s v="D66437"/>
    <s v="Benedict Bridgerton"/>
    <x v="0"/>
    <s v="Lektor"/>
    <x v="0"/>
    <n v="1"/>
    <n v="1990"/>
    <s v="FM"/>
    <s v="Greater Jakarta"/>
    <n v="55"/>
    <n v="2"/>
    <n v="2045"/>
    <s v="On Study Leave"/>
    <n v="2028"/>
    <n v="1"/>
    <s v="S3"/>
    <n v="60"/>
    <n v="2050"/>
    <s v="Lulus S3 2028 → Ret Age 55→60"/>
  </r>
  <r>
    <s v="D65546"/>
    <s v="Francesca Bridgerton"/>
    <x v="0"/>
    <s v="Lektor"/>
    <x v="0"/>
    <n v="2"/>
    <n v="1991"/>
    <s v="FM"/>
    <s v="Semarang"/>
    <n v="55"/>
    <n v="2"/>
    <n v="2046"/>
    <m/>
    <s v="-"/>
    <n v="0"/>
    <s v="S2"/>
    <n v="55"/>
    <n v="2046"/>
    <s v="Tidak ada perubahan"/>
  </r>
  <r>
    <s v="D66543"/>
    <s v="Anthony Bridgerton"/>
    <x v="1"/>
    <s v="Lektor Kepala"/>
    <x v="0"/>
    <n v="3"/>
    <n v="1989"/>
    <s v="FM"/>
    <s v="Greater Jakarta"/>
    <n v="60"/>
    <n v="2"/>
    <n v="2049"/>
    <m/>
    <s v="-"/>
    <n v="0"/>
    <s v="S2"/>
    <n v="60"/>
    <n v="2049"/>
    <s v="Tidak ada perubahan"/>
  </r>
  <r>
    <s v="D59876"/>
    <s v="Philip Crane"/>
    <x v="1"/>
    <s v="Lektor Kepala"/>
    <x v="1"/>
    <n v="4"/>
    <n v="1988"/>
    <s v="FM"/>
    <s v="Medan"/>
    <n v="65"/>
    <n v="2"/>
    <n v="2053"/>
    <m/>
    <s v="-"/>
    <n v="0"/>
    <s v="S3"/>
    <n v="65"/>
    <n v="2053"/>
    <s v="Tidak ada perubahan"/>
  </r>
  <r>
    <s v="D54344"/>
    <s v="Philippa Featherington"/>
    <x v="1"/>
    <s v="Lektor Kepala"/>
    <x v="1"/>
    <n v="5"/>
    <n v="1984"/>
    <s v="FM"/>
    <s v="Semarang"/>
    <n v="65"/>
    <n v="2"/>
    <n v="2049"/>
    <m/>
    <s v="-"/>
    <n v="0"/>
    <s v="S3"/>
    <n v="65"/>
    <n v="2049"/>
    <s v="Tidak ada perubahan"/>
  </r>
  <r>
    <s v="D67865"/>
    <s v="Hyacinth Bridgerton"/>
    <x v="0"/>
    <s v="Lektor"/>
    <x v="0"/>
    <n v="6"/>
    <n v="1995"/>
    <s v="FMSTR"/>
    <s v="Medan"/>
    <n v="55"/>
    <n v="2"/>
    <n v="2050"/>
    <m/>
    <s v="-"/>
    <n v="0"/>
    <s v="S2"/>
    <n v="55"/>
    <n v="2050"/>
    <s v="Tidak ada perubahan"/>
  </r>
  <r>
    <s v="D64789"/>
    <s v="Michael Stirling"/>
    <x v="1"/>
    <s v="Lektor Kepala"/>
    <x v="0"/>
    <n v="7"/>
    <n v="1992"/>
    <s v="FMSTR"/>
    <s v="Medan"/>
    <n v="60"/>
    <n v="1"/>
    <n v="2052"/>
    <s v="On Study Leave"/>
    <n v="2029"/>
    <n v="1"/>
    <s v="S3"/>
    <n v="65"/>
    <n v="2057"/>
    <s v="Lulus S3 2029 → Ret Age 60→65"/>
  </r>
  <r>
    <s v="D74582"/>
    <s v="Daphne Bridgerton"/>
    <x v="0"/>
    <s v="Lektor"/>
    <x v="0"/>
    <n v="8"/>
    <n v="2000"/>
    <s v="FMSTR"/>
    <s v="Greater Jakarta"/>
    <n v="55"/>
    <n v="1"/>
    <n v="2055"/>
    <m/>
    <s v="-"/>
    <n v="0"/>
    <s v="S2"/>
    <n v="55"/>
    <n v="2055"/>
    <s v="Tidak ada perubahan"/>
  </r>
  <r>
    <s v="D68976"/>
    <s v="Collin Bridgerton"/>
    <x v="0"/>
    <s v="Lektor"/>
    <x v="0"/>
    <n v="9"/>
    <n v="1997"/>
    <s v="FMSTR"/>
    <s v="Greater Jakarta"/>
    <n v="55"/>
    <n v="1"/>
    <n v="2052"/>
    <m/>
    <s v="-"/>
    <n v="0"/>
    <s v="S2"/>
    <n v="55"/>
    <n v="2052"/>
    <s v="Tidak ada perubahan"/>
  </r>
  <r>
    <s v="D69908"/>
    <s v="Penelope Bridgerton"/>
    <x v="0"/>
    <s v="Lektor"/>
    <x v="0"/>
    <n v="10"/>
    <n v="1999"/>
    <s v="FMSTR"/>
    <s v="Greater Jakarta"/>
    <n v="55"/>
    <n v="1"/>
    <n v="2054"/>
    <m/>
    <s v="-"/>
    <n v="0"/>
    <s v="S2"/>
    <n v="55"/>
    <n v="2054"/>
    <s v="Tidak ada perubahan"/>
  </r>
  <r>
    <s v="D57893"/>
    <s v="Kathany Sharma"/>
    <x v="1"/>
    <s v="Lektor Kepala"/>
    <x v="0"/>
    <n v="11"/>
    <n v="1985"/>
    <s v="FMSCS"/>
    <s v="Greater Jakarta"/>
    <n v="60"/>
    <n v="1"/>
    <n v="2045"/>
    <s v="On Study Leave"/>
    <n v="2029"/>
    <n v="1"/>
    <s v="S3"/>
    <n v="65"/>
    <n v="2050"/>
    <s v="Lulus S3 2029 → Ret Age 60→65"/>
  </r>
  <r>
    <s v="D34561"/>
    <s v="Edwina Sharma"/>
    <x v="2"/>
    <s v="Guru Besar"/>
    <x v="1"/>
    <n v="12"/>
    <n v="1975"/>
    <s v="FMSCS"/>
    <s v="Semarang"/>
    <n v="65"/>
    <n v="1"/>
    <n v="2040"/>
    <m/>
    <s v="-"/>
    <n v="0"/>
    <s v="S3"/>
    <n v="65"/>
    <n v="2040"/>
    <s v="Tidak ada perubahan"/>
  </r>
  <r>
    <s v="D54854"/>
    <s v="Sophie Baek"/>
    <x v="1"/>
    <s v="Lektor Kepala"/>
    <x v="0"/>
    <n v="1"/>
    <n v="1983"/>
    <s v="FMSCS"/>
    <s v="Medan"/>
    <n v="60"/>
    <n v="2"/>
    <n v="2043"/>
    <s v="On Study Leave"/>
    <n v="2028"/>
    <n v="1"/>
    <s v="S3"/>
    <n v="65"/>
    <n v="2048"/>
    <s v="Lulus S3 2028 → Ret Age 60→65"/>
  </r>
  <r>
    <s v="D53421"/>
    <s v="Theo Sharpe"/>
    <x v="1"/>
    <s v="Lektor Kepala"/>
    <x v="0"/>
    <n v="2"/>
    <n v="1980"/>
    <s v="FMSCS"/>
    <s v="Semarang"/>
    <n v="60"/>
    <n v="2"/>
    <n v="2040"/>
    <m/>
    <s v="-"/>
    <n v="0"/>
    <s v="S2"/>
    <n v="60"/>
    <n v="2040"/>
    <s v="Tidak ada perubahan"/>
  </r>
  <r>
    <s v="D61234"/>
    <s v="Simon Basset"/>
    <x v="1"/>
    <s v="Lektor Kepala"/>
    <x v="0"/>
    <n v="3"/>
    <n v="1992"/>
    <s v="FMSCS"/>
    <s v="Greater Jakarta"/>
    <n v="60"/>
    <n v="2"/>
    <n v="2052"/>
    <m/>
    <s v="-"/>
    <n v="0"/>
    <s v="S2"/>
    <n v="60"/>
    <n v="2052"/>
    <s v="Tidak ada perubahan"/>
  </r>
  <r>
    <s v="D61342"/>
    <s v="Edmund Bridgerton"/>
    <x v="1"/>
    <s v="Lektor Kepala"/>
    <x v="1"/>
    <n v="4"/>
    <n v="1991"/>
    <s v="LSS2"/>
    <s v="Semarang"/>
    <n v="65"/>
    <n v="2"/>
    <n v="2056"/>
    <m/>
    <s v="-"/>
    <n v="0"/>
    <s v="S3"/>
    <n v="65"/>
    <n v="2056"/>
    <s v="Tidak ada perubahan"/>
  </r>
  <r>
    <s v="D52678"/>
    <s v="Lady Danbury"/>
    <x v="2"/>
    <s v="Guru Besar"/>
    <x v="1"/>
    <n v="5"/>
    <n v="1985"/>
    <s v="LSS2"/>
    <s v="Greater Jakarta"/>
    <n v="65"/>
    <n v="2"/>
    <n v="2050"/>
    <m/>
    <s v="-"/>
    <n v="0"/>
    <s v="S3"/>
    <n v="65"/>
    <n v="2050"/>
    <s v="Tidak ada perubahan"/>
  </r>
  <r>
    <s v="D34672"/>
    <s v="Bremsley"/>
    <x v="3"/>
    <s v="—"/>
    <x v="1"/>
    <n v="6"/>
    <n v="1963"/>
    <s v="LSS2"/>
    <s v="Greater Jakarta"/>
    <n v="70"/>
    <n v="2"/>
    <n v="2033"/>
    <m/>
    <s v="-"/>
    <n v="0"/>
    <s v="S3"/>
    <n v="70"/>
    <n v="2033"/>
    <s v="Tidak ada perubahan"/>
  </r>
  <r>
    <s v="D38764"/>
    <s v="Lord Anderson"/>
    <x v="3"/>
    <s v="—"/>
    <x v="1"/>
    <n v="7"/>
    <n v="1965"/>
    <s v="LSS2"/>
    <s v="Greater Jakarta"/>
    <n v="70"/>
    <n v="1"/>
    <n v="2035"/>
    <m/>
    <s v="-"/>
    <n v="0"/>
    <s v="S3"/>
    <n v="70"/>
    <n v="2035"/>
    <s v="Tidak ada perubahan"/>
  </r>
  <r>
    <s v="D46234"/>
    <s v="Eloise Bridgerton"/>
    <x v="2"/>
    <s v="Guru Besar"/>
    <x v="1"/>
    <n v="12"/>
    <n v="1989"/>
    <s v="LSS2"/>
    <s v="Medan"/>
    <n v="65"/>
    <n v="1"/>
    <n v="2054"/>
    <m/>
    <s v="-"/>
    <n v="0"/>
    <s v="S3"/>
    <n v="65"/>
    <n v="2054"/>
    <s v="Tidak ada perubahan"/>
  </r>
  <r>
    <s v="D76325"/>
    <s v="Gregory Bridgerton"/>
    <x v="4"/>
    <s v="Asisten Ahli"/>
    <x v="0"/>
    <n v="12"/>
    <n v="2002"/>
    <s v="FM"/>
    <s v="Greater Jakarta"/>
    <n v="55"/>
    <n v="1"/>
    <n v="2057"/>
    <s v="-"/>
    <s v="-"/>
    <n v="0"/>
    <s v="S2"/>
    <n v="55"/>
    <n v="2057"/>
    <s v="Tidak ada perubahan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x v="0"/>
  </r>
  <r>
    <x v="1"/>
  </r>
  <r>
    <x v="2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">
  <r>
    <s v="Semester Ganjil 2025/2026"/>
    <x v="0"/>
    <x v="0"/>
    <n v="2026"/>
    <n v="1"/>
    <x v="0"/>
    <x v="0"/>
    <n v="4590"/>
    <n v="214"/>
    <n v="25"/>
    <n v="23"/>
    <n v="204.70000000000002"/>
    <n v="9.2999999999999829"/>
    <n v="2"/>
    <n v="0"/>
    <s v="-"/>
    <x v="0"/>
    <n v="2"/>
    <s v="FM"/>
    <s v="Genap 2024/2025"/>
    <s v="Buka rekrut di: Genap 2024/2025"/>
    <x v="0"/>
    <s v="-"/>
  </r>
  <r>
    <s v="Semester Ganjil 2025/2026"/>
    <x v="0"/>
    <x v="0"/>
    <n v="2026"/>
    <n v="1"/>
    <x v="0"/>
    <x v="1"/>
    <n v="55"/>
    <n v="14"/>
    <n v="2"/>
    <n v="9"/>
    <n v="80.100000000000009"/>
    <n v="-66.100000000000009"/>
    <n v="0"/>
    <n v="0"/>
    <s v="-"/>
    <x v="1"/>
    <n v="0"/>
    <s v="-"/>
    <s v="Genap 2024/2025"/>
    <s v="-"/>
    <x v="1"/>
    <s v="-"/>
  </r>
  <r>
    <s v="Semester Ganjil 2025/2026"/>
    <x v="0"/>
    <x v="0"/>
    <n v="2026"/>
    <n v="1"/>
    <x v="0"/>
    <x v="2"/>
    <n v="200"/>
    <n v="24"/>
    <n v="3"/>
    <n v="8"/>
    <n v="71.2"/>
    <n v="-47.2"/>
    <n v="0"/>
    <n v="0"/>
    <s v="-"/>
    <x v="1"/>
    <n v="0"/>
    <s v="-"/>
    <s v="Genap 2024/2025"/>
    <s v="-"/>
    <x v="1"/>
    <s v="-"/>
  </r>
  <r>
    <s v="Semester Genap 2025/2026"/>
    <x v="1"/>
    <x v="0"/>
    <n v="2026"/>
    <n v="2"/>
    <x v="1"/>
    <x v="0"/>
    <n v="4590"/>
    <n v="214"/>
    <n v="25"/>
    <n v="22"/>
    <n v="195.8"/>
    <n v="18.199999999999989"/>
    <n v="3"/>
    <n v="0"/>
    <s v="-"/>
    <x v="0"/>
    <n v="3"/>
    <s v="FM"/>
    <s v="Ganjil 2025/2026"/>
    <s v="Buka rekrut di: Ganjil 2025/2026"/>
    <x v="2"/>
    <s v="-"/>
  </r>
  <r>
    <s v="Semester Genap 2025/2026"/>
    <x v="1"/>
    <x v="0"/>
    <n v="2026"/>
    <n v="2"/>
    <x v="1"/>
    <x v="1"/>
    <n v="55"/>
    <n v="14"/>
    <n v="2"/>
    <n v="9"/>
    <n v="80.100000000000009"/>
    <n v="-66.100000000000009"/>
    <n v="0"/>
    <n v="0"/>
    <s v="-"/>
    <x v="1"/>
    <n v="0"/>
    <s v="-"/>
    <s v="Ganjil 2025/2026"/>
    <s v="-"/>
    <x v="1"/>
    <s v="-"/>
  </r>
  <r>
    <s v="Semester Genap 2025/2026"/>
    <x v="1"/>
    <x v="0"/>
    <n v="2026"/>
    <n v="2"/>
    <x v="1"/>
    <x v="2"/>
    <n v="200"/>
    <n v="24"/>
    <n v="3"/>
    <n v="8"/>
    <n v="71.2"/>
    <n v="-47.2"/>
    <n v="0"/>
    <n v="0"/>
    <s v="-"/>
    <x v="1"/>
    <n v="0"/>
    <s v="-"/>
    <s v="Ganjil 2025/2026"/>
    <s v="-"/>
    <x v="1"/>
    <s v="-"/>
  </r>
  <r>
    <s v="Semester Ganjil 2026/2027"/>
    <x v="2"/>
    <x v="1"/>
    <n v="2027"/>
    <n v="1"/>
    <x v="2"/>
    <x v="0"/>
    <n v="1880"/>
    <n v="282"/>
    <n v="32"/>
    <n v="23"/>
    <n v="204.70000000000002"/>
    <n v="77.299999999999983"/>
    <n v="9"/>
    <n v="1"/>
    <s v="Prof. Helena Ramirez"/>
    <x v="2"/>
    <n v="10"/>
    <s v="FM &amp; FDP"/>
    <s v="Ganjil 2025/2026"/>
    <s v="Buka rekrut di: Ganjil 2025/2026"/>
    <x v="2"/>
    <s v="Semester Ganjil 2026/2027"/>
  </r>
  <r>
    <s v="Semester Ganjil 2026/2027"/>
    <x v="2"/>
    <x v="1"/>
    <n v="2027"/>
    <n v="1"/>
    <x v="2"/>
    <x v="1"/>
    <n v="25"/>
    <n v="14"/>
    <n v="2"/>
    <n v="9"/>
    <n v="80.100000000000009"/>
    <n v="-66.100000000000009"/>
    <n v="0"/>
    <n v="0"/>
    <s v="-"/>
    <x v="1"/>
    <n v="0"/>
    <s v="-"/>
    <s v="Ganjil 2025/2026"/>
    <s v="-"/>
    <x v="1"/>
    <s v="-"/>
  </r>
  <r>
    <s v="Semester Ganjil 2026/2027"/>
    <x v="2"/>
    <x v="1"/>
    <n v="2027"/>
    <n v="1"/>
    <x v="2"/>
    <x v="2"/>
    <n v="100"/>
    <n v="32"/>
    <n v="4"/>
    <n v="8"/>
    <n v="71.2"/>
    <n v="-39.200000000000003"/>
    <n v="0"/>
    <n v="0"/>
    <s v="-"/>
    <x v="1"/>
    <n v="0"/>
    <s v="-"/>
    <s v="Ganjil 2025/2026"/>
    <s v="-"/>
    <x v="1"/>
    <s v="-"/>
  </r>
  <r>
    <s v="Semester Genap 2026/2027"/>
    <x v="3"/>
    <x v="1"/>
    <n v="2027"/>
    <n v="2"/>
    <x v="3"/>
    <x v="0"/>
    <n v="1974"/>
    <n v="360"/>
    <n v="41"/>
    <n v="22"/>
    <n v="195.8"/>
    <n v="164.2"/>
    <n v="19"/>
    <n v="0"/>
    <s v="-"/>
    <x v="2"/>
    <n v="19"/>
    <s v="FM &amp; FDP"/>
    <s v="Genap 2025/2026"/>
    <s v="Buka rekrut di: Genap 2025/2026"/>
    <x v="3"/>
    <s v="Semester Ganjil 2026/2027"/>
  </r>
  <r>
    <s v="Semester Genap 2026/2027"/>
    <x v="3"/>
    <x v="1"/>
    <n v="2027"/>
    <n v="2"/>
    <x v="3"/>
    <x v="1"/>
    <n v="26"/>
    <n v="24"/>
    <n v="3"/>
    <n v="9"/>
    <n v="80.100000000000009"/>
    <n v="-56.100000000000009"/>
    <n v="0"/>
    <n v="0"/>
    <s v="-"/>
    <x v="1"/>
    <n v="0"/>
    <s v="-"/>
    <s v="Genap 2025/2026"/>
    <s v="-"/>
    <x v="1"/>
    <s v="-"/>
  </r>
  <r>
    <s v="Semester Genap 2026/2027"/>
    <x v="3"/>
    <x v="1"/>
    <n v="2027"/>
    <n v="2"/>
    <x v="3"/>
    <x v="2"/>
    <n v="105"/>
    <n v="40"/>
    <n v="5"/>
    <n v="8"/>
    <n v="71.2"/>
    <n v="-31.200000000000003"/>
    <n v="0"/>
    <n v="0"/>
    <s v="-"/>
    <x v="1"/>
    <n v="0"/>
    <s v="-"/>
    <s v="Genap 2025/2026"/>
    <s v="-"/>
    <x v="1"/>
    <s v="-"/>
  </r>
  <r>
    <s v="Semester Ganjil 2027/2028"/>
    <x v="4"/>
    <x v="2"/>
    <n v="2028"/>
    <n v="1"/>
    <x v="4"/>
    <x v="0"/>
    <n v="4820"/>
    <n v="300"/>
    <n v="34"/>
    <n v="23"/>
    <n v="204.70000000000002"/>
    <n v="95.299999999999983"/>
    <n v="11"/>
    <n v="0"/>
    <s v="-"/>
    <x v="2"/>
    <n v="11"/>
    <s v="FM &amp; FDP"/>
    <s v="Ganjil 2026/2027"/>
    <s v="Buka rekrut di: Ganjil 2026/2027"/>
    <x v="4"/>
    <s v="Semester Ganjil 2027/2028"/>
  </r>
  <r>
    <s v="Semester Ganjil 2027/2028"/>
    <x v="4"/>
    <x v="2"/>
    <n v="2028"/>
    <n v="1"/>
    <x v="4"/>
    <x v="1"/>
    <n v="58"/>
    <n v="32"/>
    <n v="4"/>
    <n v="9"/>
    <n v="80.100000000000009"/>
    <n v="-48.100000000000009"/>
    <n v="0"/>
    <n v="0"/>
    <s v="-"/>
    <x v="1"/>
    <n v="0"/>
    <s v="-"/>
    <s v="Ganjil 2026/2027"/>
    <s v="-"/>
    <x v="1"/>
    <s v="-"/>
  </r>
  <r>
    <s v="Semester Ganjil 2027/2028"/>
    <x v="4"/>
    <x v="2"/>
    <n v="2028"/>
    <n v="1"/>
    <x v="4"/>
    <x v="2"/>
    <n v="210"/>
    <n v="32"/>
    <n v="4"/>
    <n v="7"/>
    <n v="62.300000000000004"/>
    <n v="-30.300000000000004"/>
    <n v="0"/>
    <n v="0"/>
    <s v="-"/>
    <x v="1"/>
    <n v="0"/>
    <s v="-"/>
    <s v="Ganjil 2026/2027"/>
    <s v="-"/>
    <x v="1"/>
    <s v="-"/>
  </r>
  <r>
    <s v="Semester Genap 2027/2028"/>
    <x v="5"/>
    <x v="2"/>
    <n v="2028"/>
    <n v="2"/>
    <x v="5"/>
    <x v="0"/>
    <n v="2073"/>
    <n v="220"/>
    <n v="25"/>
    <n v="22"/>
    <n v="195.8"/>
    <n v="24.199999999999989"/>
    <n v="3"/>
    <n v="0"/>
    <s v="-"/>
    <x v="2"/>
    <n v="3"/>
    <s v="FM"/>
    <s v="Genap 2026/2027"/>
    <s v="Buka rekrut di: Genap 2026/2027"/>
    <x v="5"/>
    <s v="-"/>
  </r>
  <r>
    <s v="Semester Genap 2027/2028"/>
    <x v="5"/>
    <x v="2"/>
    <n v="2028"/>
    <n v="2"/>
    <x v="5"/>
    <x v="1"/>
    <n v="27"/>
    <n v="26"/>
    <n v="3"/>
    <n v="9"/>
    <n v="80.100000000000009"/>
    <n v="-54.100000000000009"/>
    <n v="0"/>
    <n v="0"/>
    <s v="-"/>
    <x v="1"/>
    <n v="0"/>
    <s v="-"/>
    <s v="Genap 2026/2027"/>
    <s v="-"/>
    <x v="1"/>
    <s v="-"/>
  </r>
  <r>
    <s v="Semester Genap 2027/2028"/>
    <x v="5"/>
    <x v="2"/>
    <n v="2028"/>
    <n v="2"/>
    <x v="5"/>
    <x v="2"/>
    <n v="110"/>
    <n v="26"/>
    <n v="3"/>
    <n v="8"/>
    <n v="71.2"/>
    <n v="-45.2"/>
    <n v="0"/>
    <n v="1"/>
    <s v="Dr. William Hartwell"/>
    <x v="1"/>
    <n v="1"/>
    <s v="FM"/>
    <s v="Genap 2026/2027"/>
    <s v="Buka rekrut di: Genap 2026/2027"/>
    <x v="5"/>
    <s v="-"/>
  </r>
  <r>
    <s v="Semester Ganjil 2028/2029"/>
    <x v="6"/>
    <x v="3"/>
    <n v="2029"/>
    <n v="1"/>
    <x v="6"/>
    <x v="0"/>
    <n v="5061"/>
    <n v="178"/>
    <n v="20"/>
    <n v="23"/>
    <n v="204.70000000000002"/>
    <n v="-26.700000000000017"/>
    <n v="0"/>
    <n v="0"/>
    <s v="-"/>
    <x v="1"/>
    <n v="0"/>
    <s v="-"/>
    <s v="Ganjil 2027/2028"/>
    <s v="-"/>
    <x v="1"/>
    <s v="-"/>
  </r>
  <r>
    <s v="Semester Ganjil 2028/2029"/>
    <x v="6"/>
    <x v="3"/>
    <n v="2029"/>
    <n v="1"/>
    <x v="6"/>
    <x v="1"/>
    <n v="61"/>
    <n v="18"/>
    <n v="3"/>
    <n v="9"/>
    <n v="80.100000000000009"/>
    <n v="-62.100000000000009"/>
    <n v="0"/>
    <n v="0"/>
    <s v="-"/>
    <x v="1"/>
    <n v="0"/>
    <s v="-"/>
    <s v="Ganjil 2027/2028"/>
    <s v="-"/>
    <x v="1"/>
    <s v="-"/>
  </r>
  <r>
    <s v="Semester Ganjil 2028/2029"/>
    <x v="6"/>
    <x v="3"/>
    <n v="2029"/>
    <n v="1"/>
    <x v="6"/>
    <x v="2"/>
    <n v="221"/>
    <n v="18"/>
    <n v="3"/>
    <n v="7"/>
    <n v="62.300000000000004"/>
    <n v="-44.300000000000004"/>
    <n v="0"/>
    <n v="0"/>
    <s v="-"/>
    <x v="1"/>
    <n v="0"/>
    <s v="-"/>
    <s v="Ganjil 2027/2028"/>
    <s v="-"/>
    <x v="1"/>
    <s v="-"/>
  </r>
  <r>
    <s v="Semester Genap 2028/2029"/>
    <x v="7"/>
    <x v="3"/>
    <n v="2029"/>
    <n v="2"/>
    <x v="7"/>
    <x v="0"/>
    <n v="2177"/>
    <n v="132"/>
    <n v="15"/>
    <n v="22"/>
    <n v="195.8"/>
    <n v="-63.800000000000011"/>
    <n v="0"/>
    <n v="0"/>
    <s v="-"/>
    <x v="1"/>
    <n v="0"/>
    <s v="-"/>
    <s v="Genap 2027/2028"/>
    <s v="-"/>
    <x v="1"/>
    <s v="-"/>
  </r>
  <r>
    <s v="Semester Genap 2028/2029"/>
    <x v="7"/>
    <x v="3"/>
    <n v="2029"/>
    <n v="2"/>
    <x v="7"/>
    <x v="1"/>
    <n v="28"/>
    <n v="16"/>
    <n v="2"/>
    <n v="9"/>
    <n v="80.100000000000009"/>
    <n v="-64.100000000000009"/>
    <n v="0"/>
    <n v="0"/>
    <s v="-"/>
    <x v="1"/>
    <n v="0"/>
    <s v="-"/>
    <s v="Genap 2027/2028"/>
    <s v="-"/>
    <x v="1"/>
    <s v="-"/>
  </r>
  <r>
    <s v="Semester Genap 2028/2029"/>
    <x v="7"/>
    <x v="3"/>
    <n v="2029"/>
    <n v="2"/>
    <x v="7"/>
    <x v="2"/>
    <n v="116"/>
    <n v="16"/>
    <n v="2"/>
    <n v="8"/>
    <n v="71.2"/>
    <n v="-55.2"/>
    <n v="0"/>
    <n v="0"/>
    <s v="-"/>
    <x v="1"/>
    <n v="0"/>
    <s v="-"/>
    <s v="Genap 2027/2028"/>
    <s v="-"/>
    <x v="1"/>
    <s v="-"/>
  </r>
  <r>
    <s v="Semester Ganjil 2029/2030"/>
    <x v="8"/>
    <x v="4"/>
    <n v="2030"/>
    <n v="1"/>
    <x v="8"/>
    <x v="0"/>
    <n v="5314"/>
    <n v="42"/>
    <n v="5"/>
    <n v="23"/>
    <n v="204.70000000000002"/>
    <n v="-162.70000000000002"/>
    <n v="0"/>
    <n v="0"/>
    <s v="-"/>
    <x v="1"/>
    <n v="0"/>
    <s v="-"/>
    <s v="Ganjil 2028/2029"/>
    <s v="-"/>
    <x v="1"/>
    <s v="-"/>
  </r>
  <r>
    <s v="Semester Ganjil 2029/2030"/>
    <x v="8"/>
    <x v="4"/>
    <n v="2030"/>
    <n v="1"/>
    <x v="8"/>
    <x v="1"/>
    <n v="64"/>
    <n v="54"/>
    <n v="7"/>
    <n v="9"/>
    <n v="80.100000000000009"/>
    <n v="-26.100000000000009"/>
    <n v="0"/>
    <n v="0"/>
    <s v="-"/>
    <x v="1"/>
    <n v="0"/>
    <s v="-"/>
    <s v="Ganjil 2028/2029"/>
    <s v="-"/>
    <x v="1"/>
    <s v="-"/>
  </r>
  <r>
    <s v="Semester Ganjil 2029/2030"/>
    <x v="8"/>
    <x v="4"/>
    <n v="2030"/>
    <n v="1"/>
    <x v="8"/>
    <x v="2"/>
    <n v="232"/>
    <n v="45"/>
    <n v="6"/>
    <n v="7"/>
    <n v="62.300000000000004"/>
    <n v="-17.300000000000004"/>
    <n v="0"/>
    <n v="0"/>
    <s v="-"/>
    <x v="3"/>
    <n v="0"/>
    <s v="-"/>
    <s v="Ganjil 2028/2029"/>
    <s v="-"/>
    <x v="1"/>
    <s v="-"/>
  </r>
  <r>
    <s v="Semester Genap 2029/2030"/>
    <x v="9"/>
    <x v="4"/>
    <n v="2030"/>
    <n v="2"/>
    <x v="9"/>
    <x v="0"/>
    <n v="2286"/>
    <n v="70.829268292682926"/>
    <n v="8"/>
    <n v="22"/>
    <n v="195.8"/>
    <n v="-124.97073170731709"/>
    <n v="0"/>
    <n v="0"/>
    <s v="-"/>
    <x v="1"/>
    <n v="0"/>
    <s v="-"/>
    <s v="Genap 2028/2029"/>
    <s v="-"/>
    <x v="1"/>
    <s v="-"/>
  </r>
  <r>
    <s v="Semester Genap 2029/2030"/>
    <x v="9"/>
    <x v="4"/>
    <n v="2030"/>
    <n v="2"/>
    <x v="9"/>
    <x v="1"/>
    <n v="29"/>
    <n v="8"/>
    <n v="1"/>
    <n v="9"/>
    <n v="80.100000000000009"/>
    <n v="-72.100000000000009"/>
    <n v="0"/>
    <n v="0"/>
    <s v="-"/>
    <x v="1"/>
    <n v="0"/>
    <s v="-"/>
    <s v="Genap 2028/2029"/>
    <s v="-"/>
    <x v="1"/>
    <s v="-"/>
  </r>
  <r>
    <s v="Semester Genap 2029/2030"/>
    <x v="9"/>
    <x v="4"/>
    <n v="2030"/>
    <n v="2"/>
    <x v="9"/>
    <x v="2"/>
    <n v="122"/>
    <n v="12"/>
    <n v="2"/>
    <n v="8"/>
    <n v="71.2"/>
    <n v="-59.2"/>
    <n v="0"/>
    <n v="0"/>
    <s v="-"/>
    <x v="1"/>
    <n v="0"/>
    <s v="-"/>
    <s v="Genap 2028/2029"/>
    <s v="-"/>
    <x v="1"/>
    <s v="-"/>
  </r>
  <r>
    <s v="Semester Ganjil 2030/2031"/>
    <x v="10"/>
    <x v="5"/>
    <n v="2031"/>
    <n v="1"/>
    <x v="10"/>
    <x v="0"/>
    <n v="5580"/>
    <n v="120.16666666666667"/>
    <n v="14"/>
    <n v="23"/>
    <n v="204.70000000000002"/>
    <n v="-84.533333333333346"/>
    <n v="0"/>
    <n v="0"/>
    <s v="-"/>
    <x v="1"/>
    <n v="0"/>
    <s v="-"/>
    <s v="Ganjil 2029/2030"/>
    <s v="-"/>
    <x v="1"/>
    <s v="-"/>
  </r>
  <r>
    <s v="Semester Ganjil 2030/2031"/>
    <x v="10"/>
    <x v="5"/>
    <n v="2031"/>
    <n v="1"/>
    <x v="10"/>
    <x v="1"/>
    <n v="67"/>
    <n v="54"/>
    <n v="7"/>
    <n v="9"/>
    <n v="80.100000000000009"/>
    <n v="-26.100000000000009"/>
    <n v="0"/>
    <n v="0"/>
    <s v="-"/>
    <x v="1"/>
    <n v="0"/>
    <s v="-"/>
    <s v="Ganjil 2029/2030"/>
    <s v="-"/>
    <x v="1"/>
    <s v="-"/>
  </r>
  <r>
    <s v="Semester Ganjil 2030/2031"/>
    <x v="10"/>
    <x v="5"/>
    <n v="2031"/>
    <n v="1"/>
    <x v="10"/>
    <x v="2"/>
    <n v="244"/>
    <n v="45"/>
    <n v="6"/>
    <n v="7"/>
    <n v="62.300000000000004"/>
    <n v="-17.300000000000004"/>
    <n v="0"/>
    <n v="0"/>
    <s v="-"/>
    <x v="3"/>
    <n v="0"/>
    <s v="-"/>
    <s v="Ganjil 2029/2030"/>
    <s v="-"/>
    <x v="1"/>
    <s v="-"/>
  </r>
  <r>
    <s v="Semester Genap 2030/2031"/>
    <x v="11"/>
    <x v="5"/>
    <n v="2031"/>
    <n v="2"/>
    <x v="11"/>
    <x v="0"/>
    <n v="2400"/>
    <n v="74.048780487804891"/>
    <n v="9"/>
    <n v="22"/>
    <n v="195.8"/>
    <n v="-121.75121951219512"/>
    <n v="0"/>
    <n v="0"/>
    <s v="-"/>
    <x v="1"/>
    <n v="0"/>
    <s v="-"/>
    <s v="Genap 2029/2030"/>
    <s v="-"/>
    <x v="1"/>
    <s v="-"/>
  </r>
  <r>
    <s v="Semester Genap 2030/2031"/>
    <x v="11"/>
    <x v="5"/>
    <n v="2031"/>
    <n v="2"/>
    <x v="11"/>
    <x v="1"/>
    <n v="30"/>
    <n v="8"/>
    <n v="1"/>
    <n v="9"/>
    <n v="80.100000000000009"/>
    <n v="-72.100000000000009"/>
    <n v="0"/>
    <n v="0"/>
    <s v="-"/>
    <x v="1"/>
    <n v="0"/>
    <s v="-"/>
    <s v="Genap 2029/2030"/>
    <s v="-"/>
    <x v="1"/>
    <s v="-"/>
  </r>
  <r>
    <s v="Semester Genap 2030/2031"/>
    <x v="11"/>
    <x v="5"/>
    <n v="2031"/>
    <n v="2"/>
    <x v="11"/>
    <x v="2"/>
    <n v="128"/>
    <n v="12"/>
    <n v="2"/>
    <n v="8"/>
    <n v="71.2"/>
    <n v="-59.2"/>
    <n v="0"/>
    <n v="0"/>
    <s v="-"/>
    <x v="1"/>
    <n v="0"/>
    <s v="-"/>
    <s v="Genap 2029/2030"/>
    <s v="-"/>
    <x v="1"/>
    <s v="-"/>
  </r>
  <r>
    <s v="Semester Ganjil 2031/2032"/>
    <x v="12"/>
    <x v="6"/>
    <n v="2032"/>
    <n v="1"/>
    <x v="12"/>
    <x v="0"/>
    <n v="5859"/>
    <n v="127.16666666666666"/>
    <n v="15"/>
    <n v="23"/>
    <n v="204.70000000000002"/>
    <n v="-77.53333333333336"/>
    <n v="0"/>
    <n v="0"/>
    <s v="-"/>
    <x v="1"/>
    <n v="0"/>
    <s v="-"/>
    <s v="Ganjil 2030/2031"/>
    <s v="-"/>
    <x v="1"/>
    <s v="-"/>
  </r>
  <r>
    <s v="Semester Ganjil 2031/2032"/>
    <x v="12"/>
    <x v="6"/>
    <n v="2032"/>
    <n v="1"/>
    <x v="12"/>
    <x v="1"/>
    <n v="70"/>
    <n v="54"/>
    <n v="7"/>
    <n v="9"/>
    <n v="80.100000000000009"/>
    <n v="-26.100000000000009"/>
    <n v="0"/>
    <n v="0"/>
    <s v="-"/>
    <x v="1"/>
    <n v="0"/>
    <s v="-"/>
    <s v="Ganjil 2030/2031"/>
    <s v="-"/>
    <x v="1"/>
    <s v="-"/>
  </r>
  <r>
    <s v="Semester Ganjil 2031/2032"/>
    <x v="12"/>
    <x v="6"/>
    <n v="2032"/>
    <n v="1"/>
    <x v="12"/>
    <x v="2"/>
    <n v="256"/>
    <n v="54"/>
    <n v="7"/>
    <n v="7"/>
    <n v="62.300000000000004"/>
    <n v="-8.3000000000000043"/>
    <n v="0"/>
    <n v="0"/>
    <s v="-"/>
    <x v="3"/>
    <n v="0"/>
    <s v="-"/>
    <s v="Ganjil 2030/2031"/>
    <s v="-"/>
    <x v="1"/>
    <s v="-"/>
  </r>
  <r>
    <s v="Semester Genap 2031/2032"/>
    <x v="13"/>
    <x v="6"/>
    <n v="2032"/>
    <n v="2"/>
    <x v="13"/>
    <x v="0"/>
    <n v="2520"/>
    <n v="75.658536585365852"/>
    <n v="9"/>
    <n v="22"/>
    <n v="195.8"/>
    <n v="-120.14146341463416"/>
    <n v="0"/>
    <n v="0"/>
    <s v="-"/>
    <x v="1"/>
    <n v="0"/>
    <s v="-"/>
    <s v="Genap 2030/2031"/>
    <s v="-"/>
    <x v="1"/>
    <s v="-"/>
  </r>
  <r>
    <s v="Semester Genap 2031/2032"/>
    <x v="13"/>
    <x v="6"/>
    <n v="2032"/>
    <n v="2"/>
    <x v="13"/>
    <x v="1"/>
    <n v="32"/>
    <n v="16"/>
    <n v="2"/>
    <n v="9"/>
    <n v="80.100000000000009"/>
    <n v="-64.100000000000009"/>
    <n v="0"/>
    <n v="0"/>
    <s v="-"/>
    <x v="1"/>
    <n v="0"/>
    <s v="-"/>
    <s v="Genap 2030/2031"/>
    <s v="-"/>
    <x v="1"/>
    <s v="-"/>
  </r>
  <r>
    <s v="Semester Genap 2031/2032"/>
    <x v="13"/>
    <x v="6"/>
    <n v="2032"/>
    <n v="2"/>
    <x v="13"/>
    <x v="2"/>
    <n v="134"/>
    <n v="12"/>
    <n v="2"/>
    <n v="8"/>
    <n v="71.2"/>
    <n v="-59.2"/>
    <n v="0"/>
    <n v="0"/>
    <s v="-"/>
    <x v="1"/>
    <n v="0"/>
    <s v="-"/>
    <s v="Genap 2030/2031"/>
    <s v="-"/>
    <x v="1"/>
    <s v="-"/>
  </r>
  <r>
    <s v="Semester Ganjil 2032/2033"/>
    <x v="14"/>
    <x v="7"/>
    <n v="2033"/>
    <n v="1"/>
    <x v="14"/>
    <x v="0"/>
    <n v="6152"/>
    <n v="133"/>
    <n v="15"/>
    <n v="23"/>
    <n v="204.70000000000002"/>
    <n v="-71.700000000000017"/>
    <n v="0"/>
    <n v="0"/>
    <s v="-"/>
    <x v="1"/>
    <n v="0"/>
    <s v="-"/>
    <s v="Ganjil 2031/2032"/>
    <s v="-"/>
    <x v="1"/>
    <s v="-"/>
  </r>
  <r>
    <s v="Semester Ganjil 2032/2033"/>
    <x v="14"/>
    <x v="7"/>
    <n v="2033"/>
    <n v="1"/>
    <x v="14"/>
    <x v="1"/>
    <n v="74"/>
    <n v="54"/>
    <n v="7"/>
    <n v="9"/>
    <n v="80.100000000000009"/>
    <n v="-26.100000000000009"/>
    <n v="0"/>
    <n v="0"/>
    <s v="-"/>
    <x v="1"/>
    <n v="0"/>
    <s v="-"/>
    <s v="Ganjil 2031/2032"/>
    <s v="-"/>
    <x v="1"/>
    <s v="-"/>
  </r>
  <r>
    <s v="Semester Ganjil 2032/2033"/>
    <x v="14"/>
    <x v="7"/>
    <n v="2033"/>
    <n v="1"/>
    <x v="14"/>
    <x v="2"/>
    <n v="269"/>
    <n v="54"/>
    <n v="7"/>
    <n v="7"/>
    <n v="62.300000000000004"/>
    <n v="-8.3000000000000043"/>
    <n v="0"/>
    <n v="0"/>
    <s v="-"/>
    <x v="3"/>
    <n v="0"/>
    <s v="-"/>
    <s v="Ganjil 2031/2032"/>
    <s v="-"/>
    <x v="1"/>
    <s v="-"/>
  </r>
  <r>
    <s v="Semester Genap 2032/2033"/>
    <x v="15"/>
    <x v="7"/>
    <n v="2033"/>
    <n v="2"/>
    <x v="15"/>
    <x v="0"/>
    <n v="2646"/>
    <n v="80.487804878048777"/>
    <n v="10"/>
    <n v="22"/>
    <n v="195.8"/>
    <n v="-115.31219512195123"/>
    <n v="0"/>
    <n v="0"/>
    <s v="-"/>
    <x v="1"/>
    <n v="0"/>
    <s v="-"/>
    <s v="Genap 2031/2032"/>
    <s v="-"/>
    <x v="1"/>
    <s v="-"/>
  </r>
  <r>
    <s v="Semester Genap 2032/2033"/>
    <x v="15"/>
    <x v="7"/>
    <n v="2033"/>
    <n v="2"/>
    <x v="15"/>
    <x v="1"/>
    <n v="34"/>
    <n v="16"/>
    <n v="2"/>
    <n v="9"/>
    <n v="80.100000000000009"/>
    <n v="-64.100000000000009"/>
    <n v="0"/>
    <n v="0"/>
    <s v="-"/>
    <x v="1"/>
    <n v="0"/>
    <s v="-"/>
    <s v="Genap 2031/2032"/>
    <s v="-"/>
    <x v="1"/>
    <s v="-"/>
  </r>
  <r>
    <s v="Semester Genap 2032/2033"/>
    <x v="15"/>
    <x v="7"/>
    <n v="2033"/>
    <n v="2"/>
    <x v="15"/>
    <x v="2"/>
    <n v="141"/>
    <n v="12"/>
    <n v="2"/>
    <n v="8"/>
    <n v="71.2"/>
    <n v="-59.2"/>
    <n v="0"/>
    <n v="0"/>
    <s v="-"/>
    <x v="1"/>
    <n v="0"/>
    <s v="-"/>
    <s v="Genap 2031/2032"/>
    <s v="-"/>
    <x v="1"/>
    <s v="-"/>
  </r>
  <r>
    <s v="Semester Ganjil 2033/2034"/>
    <x v="16"/>
    <x v="8"/>
    <n v="2034"/>
    <n v="1"/>
    <x v="16"/>
    <x v="0"/>
    <n v="6460"/>
    <n v="136.5"/>
    <n v="16"/>
    <n v="23"/>
    <n v="204.70000000000002"/>
    <n v="-68.200000000000017"/>
    <n v="0"/>
    <n v="0"/>
    <s v="-"/>
    <x v="1"/>
    <n v="0"/>
    <s v="-"/>
    <s v="Ganjil 2032/2033"/>
    <s v="-"/>
    <x v="1"/>
    <s v="-"/>
  </r>
  <r>
    <s v="Semester Ganjil 2033/2034"/>
    <x v="16"/>
    <x v="8"/>
    <n v="2034"/>
    <n v="1"/>
    <x v="16"/>
    <x v="1"/>
    <n v="78"/>
    <n v="54"/>
    <n v="7"/>
    <n v="9"/>
    <n v="80.100000000000009"/>
    <n v="-26.100000000000009"/>
    <n v="0"/>
    <n v="0"/>
    <s v="-"/>
    <x v="1"/>
    <n v="0"/>
    <s v="-"/>
    <s v="Ganjil 2032/2033"/>
    <s v="-"/>
    <x v="1"/>
    <s v="-"/>
  </r>
  <r>
    <s v="Semester Ganjil 2033/2034"/>
    <x v="16"/>
    <x v="8"/>
    <n v="2034"/>
    <n v="1"/>
    <x v="16"/>
    <x v="2"/>
    <n v="282"/>
    <n v="54"/>
    <n v="7"/>
    <n v="7"/>
    <n v="62.300000000000004"/>
    <n v="-8.3000000000000043"/>
    <n v="0"/>
    <n v="0"/>
    <s v="-"/>
    <x v="3"/>
    <n v="0"/>
    <s v="-"/>
    <s v="Ganjil 2032/2033"/>
    <s v="-"/>
    <x v="1"/>
    <s v="-"/>
  </r>
  <r>
    <s v="Semester Genap 2033/2034"/>
    <x v="17"/>
    <x v="8"/>
    <n v="2034"/>
    <n v="2"/>
    <x v="17"/>
    <x v="0"/>
    <n v="2778"/>
    <n v="86.926829268292693"/>
    <n v="10"/>
    <n v="21"/>
    <n v="186.9"/>
    <n v="-99.973170731707313"/>
    <n v="0"/>
    <n v="0"/>
    <s v="-"/>
    <x v="1"/>
    <n v="0"/>
    <s v="-"/>
    <s v="Genap 2032/2033"/>
    <s v="-"/>
    <x v="1"/>
    <s v="-"/>
  </r>
  <r>
    <s v="Semester Genap 2033/2034"/>
    <x v="17"/>
    <x v="8"/>
    <n v="2034"/>
    <n v="2"/>
    <x v="17"/>
    <x v="1"/>
    <n v="36"/>
    <n v="16"/>
    <n v="2"/>
    <n v="9"/>
    <n v="80.100000000000009"/>
    <n v="-64.100000000000009"/>
    <n v="0"/>
    <n v="0"/>
    <s v="-"/>
    <x v="1"/>
    <n v="0"/>
    <s v="-"/>
    <s v="Genap 2032/2033"/>
    <s v="-"/>
    <x v="1"/>
    <s v="-"/>
  </r>
  <r>
    <s v="Semester Genap 2033/2034"/>
    <x v="17"/>
    <x v="8"/>
    <n v="2034"/>
    <n v="2"/>
    <x v="17"/>
    <x v="2"/>
    <n v="148"/>
    <n v="12"/>
    <n v="2"/>
    <n v="8"/>
    <n v="71.2"/>
    <n v="-59.2"/>
    <n v="0"/>
    <n v="0"/>
    <s v="-"/>
    <x v="1"/>
    <n v="0"/>
    <s v="-"/>
    <s v="Genap 2032/2033"/>
    <s v="-"/>
    <x v="1"/>
    <s v="-"/>
  </r>
  <r>
    <s v="Semester Ganjil 2034/2035"/>
    <x v="18"/>
    <x v="9"/>
    <n v="2035"/>
    <n v="1"/>
    <x v="18"/>
    <x v="0"/>
    <n v="6783"/>
    <n v="147"/>
    <n v="17"/>
    <n v="23"/>
    <n v="204.70000000000002"/>
    <n v="-57.700000000000017"/>
    <n v="0"/>
    <n v="1"/>
    <s v="Bremsley"/>
    <x v="1"/>
    <n v="1"/>
    <s v="FM"/>
    <s v="Ganjil 2033/2034"/>
    <s v="Buka rekrut di: Ganjil 2033/2034"/>
    <x v="6"/>
    <s v="-"/>
  </r>
  <r>
    <s v="Semester Ganjil 2034/2035"/>
    <x v="18"/>
    <x v="9"/>
    <n v="2035"/>
    <n v="1"/>
    <x v="18"/>
    <x v="1"/>
    <n v="82"/>
    <n v="54"/>
    <n v="7"/>
    <n v="9"/>
    <n v="80.100000000000009"/>
    <n v="-26.100000000000009"/>
    <n v="0"/>
    <n v="0"/>
    <s v="-"/>
    <x v="1"/>
    <n v="0"/>
    <s v="-"/>
    <s v="Ganjil 2033/2034"/>
    <s v="-"/>
    <x v="1"/>
    <s v="-"/>
  </r>
  <r>
    <s v="Semester Ganjil 2034/2035"/>
    <x v="18"/>
    <x v="9"/>
    <n v="2035"/>
    <n v="1"/>
    <x v="18"/>
    <x v="2"/>
    <n v="296"/>
    <n v="54"/>
    <n v="7"/>
    <n v="7"/>
    <n v="62.300000000000004"/>
    <n v="-8.3000000000000043"/>
    <n v="0"/>
    <n v="0"/>
    <s v="-"/>
    <x v="3"/>
    <n v="0"/>
    <s v="-"/>
    <s v="Ganjil 2033/2034"/>
    <s v="-"/>
    <x v="1"/>
    <s v="-"/>
  </r>
  <r>
    <s v="Semester Genap 2034/2035"/>
    <x v="19"/>
    <x v="9"/>
    <n v="2035"/>
    <n v="2"/>
    <x v="19"/>
    <x v="0"/>
    <n v="2917"/>
    <n v="90.146341463414643"/>
    <n v="11"/>
    <n v="21"/>
    <n v="186.9"/>
    <n v="-96.753658536585363"/>
    <n v="0"/>
    <n v="0"/>
    <s v="-"/>
    <x v="1"/>
    <n v="0"/>
    <s v="-"/>
    <s v="Genap 2033/2034"/>
    <s v="-"/>
    <x v="1"/>
    <s v="-"/>
  </r>
  <r>
    <s v="Semester Genap 2034/2035"/>
    <x v="19"/>
    <x v="9"/>
    <n v="2035"/>
    <n v="2"/>
    <x v="19"/>
    <x v="1"/>
    <n v="38"/>
    <n v="16"/>
    <n v="2"/>
    <n v="9"/>
    <n v="80.100000000000009"/>
    <n v="-64.100000000000009"/>
    <n v="0"/>
    <n v="0"/>
    <s v="-"/>
    <x v="1"/>
    <n v="0"/>
    <s v="-"/>
    <s v="Genap 2033/2034"/>
    <s v="-"/>
    <x v="1"/>
    <s v="-"/>
  </r>
  <r>
    <s v="Semester Genap 2034/2035"/>
    <x v="19"/>
    <x v="9"/>
    <n v="2035"/>
    <n v="2"/>
    <x v="19"/>
    <x v="2"/>
    <n v="155"/>
    <n v="16"/>
    <n v="2"/>
    <n v="8"/>
    <n v="71.2"/>
    <n v="-55.2"/>
    <n v="0"/>
    <n v="0"/>
    <s v="-"/>
    <x v="1"/>
    <n v="0"/>
    <s v="-"/>
    <s v="Genap 2033/2034"/>
    <s v="-"/>
    <x v="1"/>
    <s v="-"/>
  </r>
  <r>
    <s v="Semester Ganjil 2035/2036"/>
    <x v="20"/>
    <x v="10"/>
    <n v="2036"/>
    <n v="1"/>
    <x v="20"/>
    <x v="0"/>
    <n v="7122"/>
    <n v="155.16666666666669"/>
    <n v="18"/>
    <n v="22"/>
    <n v="195.8"/>
    <n v="-40.633333333333326"/>
    <n v="0"/>
    <n v="0"/>
    <s v="-"/>
    <x v="1"/>
    <n v="0"/>
    <s v="-"/>
    <s v="Ganjil 2034/2035"/>
    <s v="-"/>
    <x v="1"/>
    <s v="-"/>
  </r>
  <r>
    <s v="Semester Ganjil 2035/2036"/>
    <x v="20"/>
    <x v="10"/>
    <n v="2036"/>
    <n v="1"/>
    <x v="20"/>
    <x v="1"/>
    <n v="86"/>
    <n v="54"/>
    <n v="7"/>
    <n v="9"/>
    <n v="80.100000000000009"/>
    <n v="-26.100000000000009"/>
    <n v="0"/>
    <n v="0"/>
    <s v="-"/>
    <x v="1"/>
    <n v="0"/>
    <s v="-"/>
    <s v="Ganjil 2034/2035"/>
    <s v="-"/>
    <x v="1"/>
    <s v="-"/>
  </r>
  <r>
    <s v="Semester Ganjil 2035/2036"/>
    <x v="20"/>
    <x v="10"/>
    <n v="2036"/>
    <n v="1"/>
    <x v="20"/>
    <x v="2"/>
    <n v="311"/>
    <n v="63"/>
    <n v="8"/>
    <n v="7"/>
    <n v="62.300000000000004"/>
    <n v="0.69999999999999574"/>
    <n v="1"/>
    <n v="0"/>
    <s v="-"/>
    <x v="0"/>
    <n v="1"/>
    <s v="FM"/>
    <s v="Ganjil 2034/2035"/>
    <s v="Buka rekrut di: Ganjil 2034/2035"/>
    <x v="7"/>
    <s v="-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3000000}" name="PivotTable4" cacheId="41" applyNumberFormats="0" applyBorderFormats="0" applyFontFormats="0" applyPatternFormats="0" applyAlignmentFormats="0" applyWidthHeightFormats="0" dataCaption="Values" updatedVersion="8" itemPrintTitles="1" indent="0" outline="1" outlineData="1">
  <location ref="I1:K14" firstHeaderRow="1" firstDataRow="2" firstDataCol="1"/>
  <pivotFields count="23">
    <pivotField showAll="0"/>
    <pivotField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Projected_Students" fld="7" baseField="0" baseItem="0"/>
    <dataField name="Sum of Lecturers_Needed" fld="9" baseField="0" baseItem="0" numFmtId="1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7000000}" name="DataPilot4" cacheId="41" applyNumberFormats="0" applyBorderFormats="0" applyFontFormats="0" applyPatternFormats="0" applyAlignmentFormats="0" applyWidthHeightFormats="0" dataCaption="Values" updatedVersion="8" itemPrintTitles="1" indent="0" outline="1" outlineData="1">
  <location ref="M8:N51" firstHeaderRow="1" firstDataRow="1" firstDataCol="1" rowPageCount="1" colPageCount="1"/>
  <pivotFields count="23">
    <pivotField showAll="0"/>
    <pivotField axis="axisRow" showAll="0">
      <items count="22">
        <item x="2"/>
        <item x="4"/>
        <item x="6"/>
        <item x="8"/>
        <item x="10"/>
        <item x="12"/>
        <item x="14"/>
        <item x="16"/>
        <item x="18"/>
        <item x="20"/>
        <item x="1"/>
        <item x="3"/>
        <item x="5"/>
        <item x="7"/>
        <item x="9"/>
        <item x="11"/>
        <item x="13"/>
        <item x="15"/>
        <item x="17"/>
        <item x="19"/>
        <item x="0"/>
        <item t="default"/>
      </items>
    </pivotField>
    <pivotField showAll="0"/>
    <pivotField showAll="0"/>
    <pivotField showAll="0"/>
    <pivotField axis="axisRow" showAll="0">
      <items count="22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5">
        <item x="2"/>
        <item x="3"/>
        <item x="0"/>
        <item x="1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2">
    <field x="5"/>
    <field x="1"/>
  </rowFields>
  <rowItems count="43">
    <i>
      <x/>
    </i>
    <i r="1">
      <x v="10"/>
    </i>
    <i>
      <x v="1"/>
    </i>
    <i r="1">
      <x/>
    </i>
    <i>
      <x v="2"/>
    </i>
    <i r="1">
      <x v="11"/>
    </i>
    <i>
      <x v="3"/>
    </i>
    <i r="1">
      <x v="1"/>
    </i>
    <i>
      <x v="4"/>
    </i>
    <i r="1">
      <x v="12"/>
    </i>
    <i>
      <x v="5"/>
    </i>
    <i r="1">
      <x v="2"/>
    </i>
    <i>
      <x v="6"/>
    </i>
    <i r="1">
      <x v="13"/>
    </i>
    <i>
      <x v="7"/>
    </i>
    <i r="1">
      <x v="3"/>
    </i>
    <i>
      <x v="8"/>
    </i>
    <i r="1">
      <x v="14"/>
    </i>
    <i>
      <x v="9"/>
    </i>
    <i r="1">
      <x v="4"/>
    </i>
    <i>
      <x v="10"/>
    </i>
    <i r="1">
      <x v="15"/>
    </i>
    <i>
      <x v="11"/>
    </i>
    <i r="1">
      <x v="5"/>
    </i>
    <i>
      <x v="12"/>
    </i>
    <i r="1">
      <x v="16"/>
    </i>
    <i>
      <x v="13"/>
    </i>
    <i r="1">
      <x v="6"/>
    </i>
    <i>
      <x v="14"/>
    </i>
    <i r="1">
      <x v="17"/>
    </i>
    <i>
      <x v="15"/>
    </i>
    <i r="1">
      <x v="7"/>
    </i>
    <i>
      <x v="16"/>
    </i>
    <i r="1">
      <x v="18"/>
    </i>
    <i>
      <x v="17"/>
    </i>
    <i r="1">
      <x v="8"/>
    </i>
    <i>
      <x v="18"/>
    </i>
    <i r="1">
      <x v="19"/>
    </i>
    <i>
      <x v="19"/>
    </i>
    <i r="1">
      <x v="9"/>
    </i>
    <i>
      <x v="20"/>
    </i>
    <i r="1">
      <x v="20"/>
    </i>
    <i t="grand">
      <x/>
    </i>
  </rowItems>
  <colItems count="1">
    <i/>
  </colItems>
  <pageFields count="1">
    <pageField fld="16" hier="-1"/>
  </pageFields>
  <dataFields count="1">
    <dataField name="Sum of Rekrut_Jumlah" fld="17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8000000}" name="DataPilot1" cacheId="41" applyNumberFormats="0" applyBorderFormats="0" applyFontFormats="0" applyPatternFormats="0" applyAlignmentFormats="0" applyWidthHeightFormats="0" dataCaption="Values" updatedVersion="8" itemPrintTitles="1" indent="0" outline="1" outlineData="1">
  <location ref="E10:G54" firstHeaderRow="1" firstDataRow="2" firstDataCol="1"/>
  <pivotFields count="23">
    <pivotField showAll="0"/>
    <pivotField axis="axisRow" showAll="0">
      <items count="22">
        <item x="2"/>
        <item x="4"/>
        <item x="6"/>
        <item x="8"/>
        <item x="10"/>
        <item x="12"/>
        <item x="14"/>
        <item x="16"/>
        <item x="18"/>
        <item x="20"/>
        <item x="1"/>
        <item x="3"/>
        <item x="5"/>
        <item x="7"/>
        <item x="9"/>
        <item x="11"/>
        <item x="13"/>
        <item x="15"/>
        <item x="17"/>
        <item x="19"/>
        <item x="0"/>
        <item t="default"/>
      </items>
    </pivotField>
    <pivotField showAll="0"/>
    <pivotField showAll="0"/>
    <pivotField showAll="0"/>
    <pivotField axis="axisRow" showAll="0">
      <items count="22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0"/>
        <item t="default"/>
      </items>
    </pivotField>
    <pivotField showAll="0"/>
    <pivotField showAll="0"/>
    <pivotField dataField="1"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5"/>
    <field x="1"/>
  </rowFields>
  <rowItems count="43">
    <i>
      <x/>
    </i>
    <i r="1">
      <x v="10"/>
    </i>
    <i>
      <x v="1"/>
    </i>
    <i r="1">
      <x/>
    </i>
    <i>
      <x v="2"/>
    </i>
    <i r="1">
      <x v="11"/>
    </i>
    <i>
      <x v="3"/>
    </i>
    <i r="1">
      <x v="1"/>
    </i>
    <i>
      <x v="4"/>
    </i>
    <i r="1">
      <x v="12"/>
    </i>
    <i>
      <x v="5"/>
    </i>
    <i r="1">
      <x v="2"/>
    </i>
    <i>
      <x v="6"/>
    </i>
    <i r="1">
      <x v="13"/>
    </i>
    <i>
      <x v="7"/>
    </i>
    <i r="1">
      <x v="3"/>
    </i>
    <i>
      <x v="8"/>
    </i>
    <i r="1">
      <x v="14"/>
    </i>
    <i>
      <x v="9"/>
    </i>
    <i r="1">
      <x v="4"/>
    </i>
    <i>
      <x v="10"/>
    </i>
    <i r="1">
      <x v="15"/>
    </i>
    <i>
      <x v="11"/>
    </i>
    <i r="1">
      <x v="5"/>
    </i>
    <i>
      <x v="12"/>
    </i>
    <i r="1">
      <x v="16"/>
    </i>
    <i>
      <x v="13"/>
    </i>
    <i r="1">
      <x v="6"/>
    </i>
    <i>
      <x v="14"/>
    </i>
    <i r="1">
      <x v="17"/>
    </i>
    <i>
      <x v="15"/>
    </i>
    <i r="1">
      <x v="7"/>
    </i>
    <i>
      <x v="16"/>
    </i>
    <i r="1">
      <x v="18"/>
    </i>
    <i>
      <x v="17"/>
    </i>
    <i r="1">
      <x v="8"/>
    </i>
    <i>
      <x v="18"/>
    </i>
    <i r="1">
      <x v="19"/>
    </i>
    <i>
      <x v="19"/>
    </i>
    <i r="1">
      <x v="9"/>
    </i>
    <i>
      <x v="20"/>
    </i>
    <i r="1"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KS_Supply" fld="11" baseField="0" baseItem="0"/>
    <dataField name="Sum of Total_SKS_Demand" fld="8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A000000}" name="PivotTable10" cacheId="38" applyNumberFormats="0" applyBorderFormats="0" applyFontFormats="0" applyPatternFormats="0" applyAlignmentFormats="0" applyWidthHeightFormats="0" dataCaption="Values" updatedVersion="8" itemPrintTitles="1" indent="0" compact="0" outline="1" outlineData="1" compactData="0">
  <location ref="Z6:AA12" firstHeaderRow="1" firstDataRow="1" firstDataCol="1"/>
  <pivotFields count="20">
    <pivotField dataField="1" showAll="0"/>
    <pivotField showAll="0"/>
    <pivotField axis="axisRow" showAll="0">
      <items count="6">
        <item x="0"/>
        <item x="3"/>
        <item x="1"/>
        <item x="2"/>
        <item x="4"/>
        <item t="default"/>
      </items>
    </pivotField>
    <pivotField compact="0" showAll="0"/>
    <pivotField showAll="0"/>
    <pivotField compact="0" showAll="0"/>
    <pivotField showAll="0"/>
    <pivotField showAll="0"/>
    <pivotField showAll="0"/>
    <pivotField showAll="0"/>
    <pivotField compact="0" showAll="0"/>
    <pivotField showAll="0"/>
    <pivotField showAll="0"/>
    <pivotField showAll="0"/>
    <pivotField showAll="0"/>
    <pivotField showAll="0"/>
    <pivotField showAll="0"/>
    <pivotField showAll="0"/>
    <pivotField showAll="0"/>
    <pivotField compact="0"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Lecturer_ID" fld="0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F000000}" name="PivotTable12" cacheId="38" applyNumberFormats="0" applyBorderFormats="0" applyFontFormats="0" applyPatternFormats="0" applyAlignmentFormats="0" applyWidthHeightFormats="0" dataCaption="Values" updatedVersion="8" showDrill="0" itemPrintTitles="1" indent="0" compact="0" compactData="0">
  <location ref="Z31:AG54" firstHeaderRow="1" firstDataRow="2" firstDataCol="2"/>
  <pivotFields count="20">
    <pivotField compact="0" outline="0" showAll="0"/>
    <pivotField axis="axisRow" dataField="1" compact="0" outline="0" showAll="0" defaultSubtotal="0">
      <items count="21">
        <item x="2"/>
        <item x="0"/>
        <item x="17"/>
        <item x="8"/>
        <item x="7"/>
        <item x="15"/>
        <item x="11"/>
        <item x="19"/>
        <item x="1"/>
        <item x="5"/>
        <item x="10"/>
        <item x="16"/>
        <item x="18"/>
        <item x="6"/>
        <item x="9"/>
        <item x="3"/>
        <item x="4"/>
        <item x="14"/>
        <item x="12"/>
        <item x="13"/>
        <item x="20"/>
      </items>
    </pivotField>
    <pivotField axis="axisCol" compact="0" outline="0" showAll="0" defaultSubtotal="0">
      <items count="5">
        <item x="0"/>
        <item x="3"/>
        <item x="1"/>
        <item x="2"/>
        <item x="4"/>
      </items>
    </pivotField>
    <pivotField compact="0" showAll="0"/>
    <pivotField axis="axisRow" compact="0" outline="0" showAll="0" defaultSubtotal="0">
      <items count="2">
        <item x="0"/>
        <item x="1"/>
      </items>
    </pivotField>
    <pivotField compact="0" showAll="0"/>
    <pivotField compact="0" outline="0" showAll="0"/>
    <pivotField compact="0" outline="0" showAll="0"/>
    <pivotField compact="0" outline="0" showAll="0"/>
    <pivotField compact="0" outline="0" showAll="0"/>
    <pivotField compact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showAll="0"/>
  </pivotFields>
  <rowFields count="2">
    <field x="4"/>
    <field x="1"/>
  </rowFields>
  <rowItems count="22">
    <i>
      <x/>
      <x/>
    </i>
    <i r="1">
      <x v="1"/>
    </i>
    <i r="1">
      <x v="3"/>
    </i>
    <i r="1">
      <x v="4"/>
    </i>
    <i r="1">
      <x v="8"/>
    </i>
    <i r="1">
      <x v="9"/>
    </i>
    <i r="1">
      <x v="10"/>
    </i>
    <i r="1">
      <x v="13"/>
    </i>
    <i r="1">
      <x v="14"/>
    </i>
    <i r="1">
      <x v="17"/>
    </i>
    <i r="1">
      <x v="18"/>
    </i>
    <i r="1">
      <x v="19"/>
    </i>
    <i r="1">
      <x v="20"/>
    </i>
    <i>
      <x v="1"/>
      <x v="2"/>
    </i>
    <i r="1">
      <x v="5"/>
    </i>
    <i r="1">
      <x v="6"/>
    </i>
    <i r="1">
      <x v="7"/>
    </i>
    <i r="1">
      <x v="11"/>
    </i>
    <i r="1">
      <x v="12"/>
    </i>
    <i r="1">
      <x v="15"/>
    </i>
    <i r="1">
      <x v="16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Lecturer_Name" fld="1" subtotal="count" baseField="0" baseItem="0"/>
  </dataFields>
  <pivotTableStyleInfo name="PivotStyleDark11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D000000}" name="PivotTable11" cacheId="38" applyNumberFormats="0" applyBorderFormats="0" applyFontFormats="0" applyPatternFormats="0" applyAlignmentFormats="0" applyWidthHeightFormats="0" dataCaption="Values" updatedVersion="8" itemPrintTitles="1" indent="0" compact="0" outline="1" outlineData="1" compactData="0">
  <location ref="AD6:AE9" firstHeaderRow="1" firstDataRow="1" firstDataCol="1"/>
  <pivotFields count="20">
    <pivotField dataField="1" showAll="0"/>
    <pivotField showAll="0"/>
    <pivotField showAll="0"/>
    <pivotField compact="0" showAll="0"/>
    <pivotField axis="axisRow" showAll="0">
      <items count="3">
        <item x="0"/>
        <item x="1"/>
        <item t="default"/>
      </items>
    </pivotField>
    <pivotField compact="0" showAll="0"/>
    <pivotField showAll="0"/>
    <pivotField showAll="0"/>
    <pivotField showAll="0"/>
    <pivotField showAll="0"/>
    <pivotField compact="0" showAll="0"/>
    <pivotField showAll="0"/>
    <pivotField showAll="0"/>
    <pivotField showAll="0"/>
    <pivotField showAll="0"/>
    <pivotField showAll="0"/>
    <pivotField showAll="0"/>
    <pivotField showAll="0"/>
    <pivotField showAll="0"/>
    <pivotField compact="0" showAll="0"/>
  </pivotFields>
  <rowFields count="1">
    <field x="4"/>
  </rowFields>
  <rowItems count="3">
    <i>
      <x/>
    </i>
    <i>
      <x v="1"/>
    </i>
    <i t="grand">
      <x/>
    </i>
  </rowItems>
  <colItems count="1">
    <i/>
  </colItems>
  <dataFields count="1">
    <dataField name="Count of Lecturer_ID" fld="0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C000000}" name="DataPilot5" cacheId="41" applyNumberFormats="0" applyBorderFormats="0" applyFontFormats="0" applyPatternFormats="0" applyAlignmentFormats="0" applyWidthHeightFormats="0" dataCaption="Values" updatedVersion="8" itemPrintTitles="1" indent="0" outline="1" outlineData="1">
  <location ref="I8:K52" firstHeaderRow="1" firstDataRow="2" firstDataCol="1"/>
  <pivotFields count="23">
    <pivotField showAll="0"/>
    <pivotField axis="axisRow" showAll="0">
      <items count="22">
        <item x="2"/>
        <item x="4"/>
        <item x="6"/>
        <item x="8"/>
        <item x="10"/>
        <item x="12"/>
        <item x="14"/>
        <item x="16"/>
        <item x="18"/>
        <item x="20"/>
        <item x="1"/>
        <item x="3"/>
        <item x="5"/>
        <item x="7"/>
        <item x="9"/>
        <item x="11"/>
        <item x="13"/>
        <item x="15"/>
        <item x="17"/>
        <item x="19"/>
        <item x="0"/>
        <item t="default"/>
      </items>
    </pivotField>
    <pivotField showAll="0"/>
    <pivotField showAll="0"/>
    <pivotField showAll="0"/>
    <pivotField axis="axisRow" showAll="0">
      <items count="22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0"/>
        <item t="default"/>
      </items>
    </pivotField>
    <pivotField showAll="0"/>
    <pivotField dataField="1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5"/>
    <field x="1"/>
  </rowFields>
  <rowItems count="43">
    <i>
      <x/>
    </i>
    <i r="1">
      <x v="10"/>
    </i>
    <i>
      <x v="1"/>
    </i>
    <i r="1">
      <x/>
    </i>
    <i>
      <x v="2"/>
    </i>
    <i r="1">
      <x v="11"/>
    </i>
    <i>
      <x v="3"/>
    </i>
    <i r="1">
      <x v="1"/>
    </i>
    <i>
      <x v="4"/>
    </i>
    <i r="1">
      <x v="12"/>
    </i>
    <i>
      <x v="5"/>
    </i>
    <i r="1">
      <x v="2"/>
    </i>
    <i>
      <x v="6"/>
    </i>
    <i r="1">
      <x v="13"/>
    </i>
    <i>
      <x v="7"/>
    </i>
    <i r="1">
      <x v="3"/>
    </i>
    <i>
      <x v="8"/>
    </i>
    <i r="1">
      <x v="14"/>
    </i>
    <i>
      <x v="9"/>
    </i>
    <i r="1">
      <x v="4"/>
    </i>
    <i>
      <x v="10"/>
    </i>
    <i r="1">
      <x v="15"/>
    </i>
    <i>
      <x v="11"/>
    </i>
    <i r="1">
      <x v="5"/>
    </i>
    <i>
      <x v="12"/>
    </i>
    <i r="1">
      <x v="16"/>
    </i>
    <i>
      <x v="13"/>
    </i>
    <i r="1">
      <x v="6"/>
    </i>
    <i>
      <x v="14"/>
    </i>
    <i r="1">
      <x v="17"/>
    </i>
    <i>
      <x v="15"/>
    </i>
    <i r="1">
      <x v="7"/>
    </i>
    <i>
      <x v="16"/>
    </i>
    <i r="1">
      <x v="18"/>
    </i>
    <i>
      <x v="17"/>
    </i>
    <i r="1">
      <x v="8"/>
    </i>
    <i>
      <x v="18"/>
    </i>
    <i r="1">
      <x v="19"/>
    </i>
    <i>
      <x v="19"/>
    </i>
    <i r="1">
      <x v="9"/>
    </i>
    <i>
      <x v="20"/>
    </i>
    <i r="1"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Average of Projected_Students" fld="7" subtotal="average" baseField="0" baseItem="0"/>
    <dataField name="Average of Lecturers_Needed" fld="9" subtotal="average" baseField="0" baseItem="0" numFmtId="1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E000000}" name="DataPilot2" cacheId="41" applyNumberFormats="0" applyBorderFormats="0" applyFontFormats="0" applyPatternFormats="0" applyAlignmentFormats="0" applyWidthHeightFormats="0" dataCaption="Values" updatedVersion="8" itemPrintTitles="1" indent="0" outline="1" outlineData="1">
  <location ref="A8:C52" firstHeaderRow="1" firstDataRow="2" firstDataCol="1"/>
  <pivotFields count="23">
    <pivotField showAll="0"/>
    <pivotField axis="axisRow" showAll="0">
      <items count="22">
        <item x="2"/>
        <item x="4"/>
        <item x="6"/>
        <item x="8"/>
        <item x="10"/>
        <item x="12"/>
        <item x="14"/>
        <item x="16"/>
        <item x="18"/>
        <item x="20"/>
        <item x="1"/>
        <item x="3"/>
        <item x="5"/>
        <item x="7"/>
        <item x="9"/>
        <item x="11"/>
        <item x="13"/>
        <item x="15"/>
        <item x="17"/>
        <item x="19"/>
        <item x="0"/>
        <item t="default"/>
      </items>
    </pivotField>
    <pivotField showAll="0"/>
    <pivotField showAll="0"/>
    <pivotField showAll="0"/>
    <pivotField axis="axisRow" showAll="0">
      <items count="22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0"/>
        <item t="default"/>
      </items>
    </pivotField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5"/>
    <field x="1"/>
  </rowFields>
  <rowItems count="43">
    <i>
      <x/>
    </i>
    <i r="1">
      <x v="10"/>
    </i>
    <i>
      <x v="1"/>
    </i>
    <i r="1">
      <x/>
    </i>
    <i>
      <x v="2"/>
    </i>
    <i r="1">
      <x v="11"/>
    </i>
    <i>
      <x v="3"/>
    </i>
    <i r="1">
      <x v="1"/>
    </i>
    <i>
      <x v="4"/>
    </i>
    <i r="1">
      <x v="12"/>
    </i>
    <i>
      <x v="5"/>
    </i>
    <i r="1">
      <x v="2"/>
    </i>
    <i>
      <x v="6"/>
    </i>
    <i r="1">
      <x v="13"/>
    </i>
    <i>
      <x v="7"/>
    </i>
    <i r="1">
      <x v="3"/>
    </i>
    <i>
      <x v="8"/>
    </i>
    <i r="1">
      <x v="14"/>
    </i>
    <i>
      <x v="9"/>
    </i>
    <i r="1">
      <x v="4"/>
    </i>
    <i>
      <x v="10"/>
    </i>
    <i r="1">
      <x v="15"/>
    </i>
    <i>
      <x v="11"/>
    </i>
    <i r="1">
      <x v="5"/>
    </i>
    <i>
      <x v="12"/>
    </i>
    <i r="1">
      <x v="16"/>
    </i>
    <i>
      <x v="13"/>
    </i>
    <i r="1">
      <x v="6"/>
    </i>
    <i>
      <x v="14"/>
    </i>
    <i r="1">
      <x v="17"/>
    </i>
    <i>
      <x v="15"/>
    </i>
    <i r="1">
      <x v="7"/>
    </i>
    <i>
      <x v="16"/>
    </i>
    <i r="1">
      <x v="18"/>
    </i>
    <i>
      <x v="17"/>
    </i>
    <i r="1">
      <x v="8"/>
    </i>
    <i>
      <x v="18"/>
    </i>
    <i r="1">
      <x v="19"/>
    </i>
    <i>
      <x v="19"/>
    </i>
    <i r="1">
      <x v="9"/>
    </i>
    <i>
      <x v="20"/>
    </i>
    <i r="1"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Dosen_Efektif" fld="10" baseField="0" baseItem="0"/>
    <dataField name="Sum of Lecturers_Needed" fld="9" baseField="0" baseItem="0" numFmtId="1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1000000}" name="PivotTable5" cacheId="39" applyNumberFormats="0" applyBorderFormats="0" applyFontFormats="0" applyPatternFormats="0" applyAlignmentFormats="0" applyWidthHeightFormats="0" dataCaption="Values" updatedVersion="8" itemPrintTitles="1" indent="0" compact="0" outline="1" outlineData="1" compactData="0">
  <location ref="M1:N4" firstHeaderRow="1" firstDataRow="1" firstDataCol="1"/>
  <pivotFields count="19">
    <pivotField dataField="1" showAll="0"/>
    <pivotField showAll="0"/>
    <pivotField showAll="0"/>
    <pivotField compact="0" showAll="0"/>
    <pivotField axis="axisRow" showAll="0">
      <items count="3">
        <item x="0"/>
        <item x="1"/>
        <item t="default"/>
      </items>
    </pivotField>
    <pivotField compact="0" showAll="0"/>
    <pivotField showAll="0"/>
    <pivotField showAll="0"/>
    <pivotField showAll="0"/>
    <pivotField showAll="0"/>
    <pivotField compact="0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3">
    <i>
      <x/>
    </i>
    <i>
      <x v="1"/>
    </i>
    <i t="grand">
      <x/>
    </i>
  </rowItems>
  <colItems count="1">
    <i/>
  </colItems>
  <dataFields count="1">
    <dataField name="Count of Lecturer_ID" fld="0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5000000}" name="PivotTable2" cacheId="41" applyNumberFormats="0" applyBorderFormats="0" applyFontFormats="0" applyPatternFormats="0" applyAlignmentFormats="0" applyWidthHeightFormats="0" dataCaption="Values" updatedVersion="8" itemPrintTitles="1" indent="0" outline="1" outlineData="1">
  <location ref="A1:C24" firstHeaderRow="1" firstDataRow="2" firstDataCol="1"/>
  <pivotFields count="23">
    <pivotField showAll="0"/>
    <pivotField axis="axisRow" showAll="0">
      <items count="22">
        <item x="2"/>
        <item x="4"/>
        <item x="6"/>
        <item x="8"/>
        <item x="10"/>
        <item x="12"/>
        <item x="14"/>
        <item x="16"/>
        <item x="18"/>
        <item x="20"/>
        <item x="1"/>
        <item x="3"/>
        <item x="5"/>
        <item x="7"/>
        <item x="9"/>
        <item x="11"/>
        <item x="13"/>
        <item x="15"/>
        <item x="17"/>
        <item x="19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Lecturers_Needed" fld="9" baseField="0" baseItem="0" numFmtId="1"/>
    <dataField name="Sum of Dosen_Efektif" fld="10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0000000}" name="PivotTable3" cacheId="41" applyNumberFormats="0" applyBorderFormats="0" applyFontFormats="0" applyPatternFormats="0" applyAlignmentFormats="0" applyWidthHeightFormats="0" dataCaption="Values" updatedVersion="8" itemPrintTitles="1" indent="0" outline="1" outlineData="1">
  <location ref="E1:G24" firstHeaderRow="1" firstDataRow="2" firstDataCol="1"/>
  <pivotFields count="23">
    <pivotField showAll="0"/>
    <pivotField axis="axisRow" showAll="0">
      <items count="22">
        <item x="2"/>
        <item x="4"/>
        <item x="6"/>
        <item x="8"/>
        <item x="10"/>
        <item x="12"/>
        <item x="14"/>
        <item x="16"/>
        <item x="18"/>
        <item x="20"/>
        <item x="1"/>
        <item x="3"/>
        <item x="5"/>
        <item x="7"/>
        <item x="9"/>
        <item x="11"/>
        <item x="13"/>
        <item x="15"/>
        <item x="17"/>
        <item x="19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KS_Supply" fld="11" baseField="0" baseItem="0"/>
    <dataField name="Sum of Total_SKS_Demand" fld="8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2000000}" name="PivotTable8" cacheId="40" applyNumberFormats="0" applyBorderFormats="0" applyFontFormats="0" applyPatternFormats="0" applyAlignmentFormats="0" applyWidthHeightFormats="0" dataCaption="Values" updatedVersion="8" itemPrintTitles="1" indent="0" outline="1" outlineData="1">
  <location ref="AA1:AA5" firstHeaderRow="1" firstDataRow="1" firstDataCol="1"/>
  <pivotFields count="1">
    <pivotField axis="axisRow" showAll="0">
      <items count="4">
        <item x="1"/>
        <item x="0"/>
        <item x="2"/>
        <item t="default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4000000}" name="PivotTable6" cacheId="39" applyNumberFormats="0" applyBorderFormats="0" applyFontFormats="0" applyPatternFormats="0" applyAlignmentFormats="0" applyWidthHeightFormats="0" dataCaption="Values" updatedVersion="8" itemPrintTitles="1" indent="0" compact="0" outline="1" outlineData="1" compactData="0">
  <location ref="Q1:R7" firstHeaderRow="1" firstDataRow="1" firstDataCol="1"/>
  <pivotFields count="19">
    <pivotField dataField="1" showAll="0"/>
    <pivotField showAll="0"/>
    <pivotField axis="axisRow" showAll="0">
      <items count="6">
        <item x="0"/>
        <item x="3"/>
        <item x="1"/>
        <item x="2"/>
        <item x="4"/>
        <item t="default"/>
      </items>
    </pivotField>
    <pivotField compact="0" showAll="0"/>
    <pivotField showAll="0"/>
    <pivotField compact="0" showAll="0"/>
    <pivotField showAll="0"/>
    <pivotField showAll="0"/>
    <pivotField showAll="0"/>
    <pivotField showAll="0"/>
    <pivotField compact="0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Lecturer_ID" fld="0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6000000}" name="PivotTable7" cacheId="41" applyNumberFormats="0" applyBorderFormats="0" applyFontFormats="0" applyPatternFormats="0" applyAlignmentFormats="0" applyWidthHeightFormats="0" dataCaption="Values" updatedVersion="8" itemPrintTitles="1" indent="0" outline="1" outlineData="1">
  <location ref="X1:Y10" firstHeaderRow="1" firstDataRow="1" firstDataCol="1"/>
  <pivotFields count="2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axis="axisRow" showAll="0">
      <items count="9">
        <item x="5"/>
        <item x="1"/>
        <item x="2"/>
        <item x="0"/>
        <item x="3"/>
        <item x="4"/>
        <item x="6"/>
        <item x="7"/>
        <item t="default"/>
      </items>
    </pivotField>
    <pivotField showAll="0"/>
  </pivotFields>
  <rowFields count="1">
    <field x="2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Rekrut_Jumlah" fld="17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B000000}" name="DataPilot3" cacheId="37" applyNumberFormats="0" applyBorderFormats="0" applyFontFormats="0" applyPatternFormats="0" applyAlignmentFormats="0" applyWidthHeightFormats="0" dataCaption="Values" itemPrintTitles="1" indent="0" compact="0" outline="1" outlineData="1" compactData="0">
  <location ref="N35:N36" firstHeaderRow="1" firstDataRow="1" firstDataCol="0"/>
  <pivotFields count="1">
    <pivotField compact="0" showAll="0"/>
  </pivot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9000000}" name="PivotTable1" cacheId="41" applyNumberFormats="0" applyBorderFormats="0" applyFontFormats="0" applyPatternFormats="0" applyAlignmentFormats="0" applyWidthHeightFormats="0" dataCaption="Values" updatedVersion="8" itemPrintTitles="1" indent="0" outline="1" outlineData="1">
  <location ref="A4:C6" firstHeaderRow="1" firstDataRow="2" firstDataCol="0" rowPageCount="2" colPageCount="1"/>
  <pivotFields count="23">
    <pivotField showAll="0"/>
    <pivotField showAll="0"/>
    <pivotField axis="axisPage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axis="axisPage" showAll="0">
      <items count="4">
        <item x="0"/>
        <item x="1"/>
        <item x="2"/>
        <item t="default"/>
      </items>
    </pivotField>
    <pivotField dataField="1"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pageFields count="2">
    <pageField fld="2" hier="-1"/>
    <pageField fld="6" hier="-1"/>
  </pageFields>
  <dataFields count="3">
    <dataField name="Average of Projected_Students" fld="7" subtotal="average" baseField="0" baseItem="0"/>
    <dataField name="Average of Lecturers_Needed" fld="9" subtotal="average" baseField="0" baseItem="0" numFmtId="1"/>
    <dataField name="Average of Dosen_Efektif" fld="10" subtotal="average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DB01C9E-3C43-4F9D-B008-5EA5F03A08CD}" name="Table10" displayName="Table10" ref="A2:R44" totalsRowShown="0" headerRowDxfId="20" dataDxfId="19" tableBorderDxfId="18">
  <autoFilter ref="A2:R44" xr:uid="{EDB01C9E-3C43-4F9D-B008-5EA5F03A08CD}"/>
  <tableColumns count="18">
    <tableColumn id="1" xr3:uid="{0C387A2F-A9C1-441C-AF1D-65AD6A5FAA52}" name="Lecturer_ID" dataDxfId="17"/>
    <tableColumn id="2" xr3:uid="{B35EE9A3-61C3-4D0E-8383-CDD64D759007}" name="Lecturer_Name" dataDxfId="16"/>
    <tableColumn id="3" xr3:uid="{221A85F8-5484-4DB6-AFAB-C948BC00BFD3}" name="Academic_Rank" dataDxfId="15"/>
    <tableColumn id="4" xr3:uid="{0BB4F3C7-3AD2-4A42-827A-F0EC3A83F22A}" name="Education_Level" dataDxfId="14"/>
    <tableColumn id="5" xr3:uid="{521F3CF5-CA0B-4019-B0DF-9E4E155CE9D5}" name="Birth_Month" dataDxfId="13"/>
    <tableColumn id="6" xr3:uid="{94DC8DF8-DC6E-4F3E-8983-C9A47E767B94}" name="Birth_Year" dataDxfId="12"/>
    <tableColumn id="7" xr3:uid="{3973CFDE-E744-4240-A9C6-18CB0C541146}" name="Employment_Status" dataDxfId="11"/>
    <tableColumn id="8" xr3:uid="{D3BC2ED5-99C0-4F4D-BF9A-CBB4E8785835}" name="SKS_Remun" dataDxfId="10"/>
    <tableColumn id="9" xr3:uid="{7066485F-C912-40AC-A4BD-E5C01E6F8204}" name="SKS_Normal" dataDxfId="9"/>
    <tableColumn id="10" xr3:uid="{B823BC41-BA3D-4D0C-A636-29C7F662CC47}" name="SKS_Max" dataDxfId="8"/>
    <tableColumn id="11" xr3:uid="{7C3AE2B1-04FC-427F-8C17-D116520486C5}" name="Homebase_Program" dataDxfId="7"/>
    <tableColumn id="12" xr3:uid="{3E3A6865-2804-4E81-BADD-355C58C97280}" name="Region" dataDxfId="6"/>
    <tableColumn id="13" xr3:uid="{FA4C2A22-2317-4215-955E-4F7F05E378F1}" name="Study_Status" dataDxfId="5"/>
    <tableColumn id="14" xr3:uid="{742F0B22-4AB4-4450-A03A-B5B3B1275C3C}" name="Study_Level_Target" dataDxfId="4"/>
    <tableColumn id="15" xr3:uid="{B29E2C23-9CB1-467F-84CA-C1DBE9EC3FEE}" name="Study_Start_Year" dataDxfId="3"/>
    <tableColumn id="16" xr3:uid="{65E6B773-7DA0-4C8B-9223-AFEE0821B77E}" name="Study_End_Year" dataDxfId="2"/>
    <tableColumn id="17" xr3:uid="{96BEB8AA-A541-4245-B212-43A040A30299}" name="Join_Year" dataDxfId="1"/>
    <tableColumn id="18" xr3:uid="{82A7AF9B-9AE3-4C33-968F-6886C780A8E6}" name="Join_Semester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Scenario" displayName="TableScenario" ref="V1:V4" totalsRowShown="0">
  <autoFilter ref="V1:V4" xr:uid="{00000000-0009-0000-0100-000008000000}"/>
  <tableColumns count="1">
    <tableColumn id="1" xr3:uid="{00000000-0010-0000-0700-000001000000}" name="Scenari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Relationship Id="rId9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15.xml"/><Relationship Id="rId3" Type="http://schemas.openxmlformats.org/officeDocument/2006/relationships/pivotTable" Target="../pivotTables/pivotTable10.xml"/><Relationship Id="rId7" Type="http://schemas.openxmlformats.org/officeDocument/2006/relationships/pivotTable" Target="../pivotTables/pivotTable14.xml"/><Relationship Id="rId2" Type="http://schemas.openxmlformats.org/officeDocument/2006/relationships/pivotTable" Target="../pivotTables/pivotTable9.xml"/><Relationship Id="rId1" Type="http://schemas.openxmlformats.org/officeDocument/2006/relationships/pivotTable" Target="../pivotTables/pivotTable8.xml"/><Relationship Id="rId6" Type="http://schemas.openxmlformats.org/officeDocument/2006/relationships/pivotTable" Target="../pivotTables/pivotTable13.xml"/><Relationship Id="rId5" Type="http://schemas.openxmlformats.org/officeDocument/2006/relationships/pivotTable" Target="../pivotTables/pivotTable12.xml"/><Relationship Id="rId10" Type="http://schemas.openxmlformats.org/officeDocument/2006/relationships/drawing" Target="../drawings/drawing2.xml"/><Relationship Id="rId4" Type="http://schemas.openxmlformats.org/officeDocument/2006/relationships/pivotTable" Target="../pivotTables/pivotTable11.xml"/><Relationship Id="rId9" Type="http://schemas.openxmlformats.org/officeDocument/2006/relationships/pivotTable" Target="../pivotTables/pivot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99"/>
  <sheetViews>
    <sheetView zoomScale="105" zoomScaleNormal="100" workbookViewId="0">
      <pane xSplit="2" ySplit="4" topLeftCell="C5" activePane="bottomRight" state="frozen"/>
      <selection pane="topRight" activeCell="N1" sqref="N1"/>
      <selection pane="bottomLeft" activeCell="A19" sqref="A19"/>
      <selection pane="bottomRight" activeCell="L44" sqref="L44"/>
    </sheetView>
  </sheetViews>
  <sheetFormatPr defaultColWidth="14.453125" defaultRowHeight="14.5" x14ac:dyDescent="0.35"/>
  <cols>
    <col min="1" max="1" width="12.08984375" customWidth="1"/>
    <col min="2" max="2" width="25" customWidth="1"/>
    <col min="3" max="3" width="15.6328125" customWidth="1"/>
    <col min="4" max="4" width="16.08984375" customWidth="1"/>
    <col min="5" max="5" width="12.453125" customWidth="1"/>
    <col min="6" max="6" width="11.26953125" customWidth="1"/>
    <col min="7" max="7" width="18.90625" customWidth="1"/>
    <col min="8" max="9" width="12.81640625" customWidth="1"/>
    <col min="10" max="10" width="10.36328125" customWidth="1"/>
    <col min="11" max="11" width="19.08984375" customWidth="1"/>
    <col min="12" max="13" width="15" customWidth="1"/>
    <col min="14" max="14" width="18.81640625" customWidth="1"/>
    <col min="15" max="15" width="17.08984375" customWidth="1"/>
    <col min="16" max="16" width="17.453125" customWidth="1"/>
    <col min="17" max="17" width="18.08984375" customWidth="1"/>
    <col min="18" max="18" width="17.453125" customWidth="1"/>
  </cols>
  <sheetData>
    <row r="1" spans="1:18" ht="24.75" customHeight="1" x14ac:dyDescent="0.3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8" ht="30" customHeight="1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3" t="s">
        <v>17</v>
      </c>
      <c r="R2" s="3" t="s">
        <v>18</v>
      </c>
    </row>
    <row r="3" spans="1:18" ht="18" customHeight="1" x14ac:dyDescent="0.35">
      <c r="A3" s="4" t="s">
        <v>19</v>
      </c>
      <c r="B3" s="4" t="s">
        <v>19</v>
      </c>
      <c r="C3" s="4" t="s">
        <v>19</v>
      </c>
      <c r="D3" s="4" t="s">
        <v>19</v>
      </c>
      <c r="E3" s="4" t="s">
        <v>19</v>
      </c>
      <c r="F3" s="4" t="s">
        <v>19</v>
      </c>
      <c r="G3" s="4" t="s">
        <v>19</v>
      </c>
      <c r="H3" s="4" t="s">
        <v>19</v>
      </c>
      <c r="I3" s="4" t="s">
        <v>19</v>
      </c>
      <c r="J3" s="4" t="s">
        <v>19</v>
      </c>
      <c r="K3" s="4" t="s">
        <v>19</v>
      </c>
      <c r="L3" s="4" t="s">
        <v>19</v>
      </c>
      <c r="M3" s="4" t="s">
        <v>19</v>
      </c>
      <c r="N3" s="4" t="s">
        <v>19</v>
      </c>
      <c r="O3" s="4" t="s">
        <v>19</v>
      </c>
      <c r="P3" s="4" t="s">
        <v>19</v>
      </c>
      <c r="Q3" s="4" t="s">
        <v>19</v>
      </c>
      <c r="R3" s="4" t="s">
        <v>19</v>
      </c>
    </row>
    <row r="4" spans="1:18" ht="49.5" customHeight="1" x14ac:dyDescent="0.35">
      <c r="A4" s="5" t="s">
        <v>20</v>
      </c>
      <c r="B4" s="5" t="s">
        <v>21</v>
      </c>
      <c r="C4" s="5" t="s">
        <v>22</v>
      </c>
      <c r="D4" s="5" t="s">
        <v>23</v>
      </c>
      <c r="E4" s="5" t="s">
        <v>24</v>
      </c>
      <c r="F4" s="5" t="s">
        <v>25</v>
      </c>
      <c r="G4" s="5" t="s">
        <v>26</v>
      </c>
      <c r="H4" s="5" t="s">
        <v>27</v>
      </c>
      <c r="I4" s="5" t="s">
        <v>28</v>
      </c>
      <c r="J4" s="5" t="s">
        <v>29</v>
      </c>
      <c r="K4" s="5" t="s">
        <v>30</v>
      </c>
      <c r="L4" s="5" t="s">
        <v>31</v>
      </c>
      <c r="M4" s="5" t="s">
        <v>32</v>
      </c>
      <c r="N4" s="5" t="s">
        <v>33</v>
      </c>
      <c r="O4" s="5" t="s">
        <v>34</v>
      </c>
      <c r="P4" s="5" t="s">
        <v>35</v>
      </c>
      <c r="Q4" s="6" t="s">
        <v>36</v>
      </c>
      <c r="R4" s="6" t="s">
        <v>37</v>
      </c>
    </row>
    <row r="5" spans="1:18" ht="15" customHeight="1" x14ac:dyDescent="0.35">
      <c r="A5" s="7" t="s">
        <v>38</v>
      </c>
      <c r="B5" s="8" t="s">
        <v>39</v>
      </c>
      <c r="C5" s="7" t="s">
        <v>40</v>
      </c>
      <c r="D5" s="7" t="s">
        <v>41</v>
      </c>
      <c r="E5" s="7">
        <v>1</v>
      </c>
      <c r="F5" s="7">
        <v>1990</v>
      </c>
      <c r="G5" s="7" t="s">
        <v>42</v>
      </c>
      <c r="H5" s="7">
        <v>0</v>
      </c>
      <c r="I5" s="7">
        <v>8</v>
      </c>
      <c r="J5" s="7">
        <v>12</v>
      </c>
      <c r="K5" s="7" t="s">
        <v>43</v>
      </c>
      <c r="L5" s="7" t="s">
        <v>44</v>
      </c>
      <c r="M5" s="7" t="s">
        <v>45</v>
      </c>
      <c r="N5" s="7" t="s">
        <v>46</v>
      </c>
      <c r="O5" s="7">
        <v>2025</v>
      </c>
      <c r="P5" s="7">
        <v>2028</v>
      </c>
      <c r="Q5" s="9">
        <v>2020</v>
      </c>
      <c r="R5" s="9" t="s">
        <v>47</v>
      </c>
    </row>
    <row r="6" spans="1:18" ht="15" customHeight="1" x14ac:dyDescent="0.35">
      <c r="A6" s="7" t="s">
        <v>48</v>
      </c>
      <c r="B6" s="8" t="s">
        <v>49</v>
      </c>
      <c r="C6" s="7" t="s">
        <v>40</v>
      </c>
      <c r="D6" s="7" t="s">
        <v>41</v>
      </c>
      <c r="E6" s="7">
        <v>2</v>
      </c>
      <c r="F6" s="7">
        <v>1991</v>
      </c>
      <c r="G6" s="7" t="s">
        <v>42</v>
      </c>
      <c r="H6" s="7">
        <v>0</v>
      </c>
      <c r="I6" s="7">
        <v>8</v>
      </c>
      <c r="J6" s="7">
        <v>12</v>
      </c>
      <c r="K6" s="7" t="s">
        <v>43</v>
      </c>
      <c r="L6" s="7" t="s">
        <v>50</v>
      </c>
      <c r="M6" s="7"/>
      <c r="N6" s="7" t="s">
        <v>51</v>
      </c>
      <c r="O6" s="7" t="s">
        <v>51</v>
      </c>
      <c r="P6" s="7" t="s">
        <v>51</v>
      </c>
      <c r="Q6" s="9">
        <v>2022</v>
      </c>
      <c r="R6" s="9" t="s">
        <v>52</v>
      </c>
    </row>
    <row r="7" spans="1:18" ht="15" customHeight="1" x14ac:dyDescent="0.35">
      <c r="A7" s="7" t="s">
        <v>53</v>
      </c>
      <c r="B7" s="8" t="s">
        <v>54</v>
      </c>
      <c r="C7" s="7" t="s">
        <v>55</v>
      </c>
      <c r="D7" s="7" t="s">
        <v>41</v>
      </c>
      <c r="E7" s="7">
        <v>3</v>
      </c>
      <c r="F7" s="7">
        <v>1989</v>
      </c>
      <c r="G7" s="7" t="s">
        <v>42</v>
      </c>
      <c r="H7" s="7">
        <v>0</v>
      </c>
      <c r="I7" s="7">
        <v>8</v>
      </c>
      <c r="J7" s="7">
        <v>12</v>
      </c>
      <c r="K7" s="7" t="s">
        <v>43</v>
      </c>
      <c r="L7" s="7" t="s">
        <v>44</v>
      </c>
      <c r="M7" s="7"/>
      <c r="N7" s="7" t="s">
        <v>51</v>
      </c>
      <c r="O7" s="7" t="s">
        <v>51</v>
      </c>
      <c r="P7" s="7" t="s">
        <v>51</v>
      </c>
      <c r="Q7" s="9">
        <v>2019</v>
      </c>
      <c r="R7" s="9" t="s">
        <v>52</v>
      </c>
    </row>
    <row r="8" spans="1:18" ht="15" customHeight="1" x14ac:dyDescent="0.35">
      <c r="A8" s="7" t="s">
        <v>56</v>
      </c>
      <c r="B8" s="8" t="s">
        <v>57</v>
      </c>
      <c r="C8" s="7" t="s">
        <v>55</v>
      </c>
      <c r="D8" s="7" t="s">
        <v>46</v>
      </c>
      <c r="E8" s="7">
        <v>4</v>
      </c>
      <c r="F8" s="7">
        <v>1988</v>
      </c>
      <c r="G8" s="7" t="s">
        <v>42</v>
      </c>
      <c r="H8" s="7">
        <v>0</v>
      </c>
      <c r="I8" s="7">
        <v>8</v>
      </c>
      <c r="J8" s="7">
        <v>12</v>
      </c>
      <c r="K8" s="7" t="s">
        <v>43</v>
      </c>
      <c r="L8" s="7" t="s">
        <v>58</v>
      </c>
      <c r="M8" s="7"/>
      <c r="N8" s="7" t="s">
        <v>51</v>
      </c>
      <c r="O8" s="7" t="s">
        <v>51</v>
      </c>
      <c r="P8" s="7" t="s">
        <v>51</v>
      </c>
      <c r="Q8" s="9">
        <v>2015</v>
      </c>
      <c r="R8" s="9" t="s">
        <v>47</v>
      </c>
    </row>
    <row r="9" spans="1:18" ht="15" customHeight="1" x14ac:dyDescent="0.35">
      <c r="A9" s="7" t="s">
        <v>59</v>
      </c>
      <c r="B9" s="8" t="s">
        <v>60</v>
      </c>
      <c r="C9" s="7" t="s">
        <v>55</v>
      </c>
      <c r="D9" s="7" t="s">
        <v>46</v>
      </c>
      <c r="E9" s="7">
        <v>5</v>
      </c>
      <c r="F9" s="7">
        <v>1984</v>
      </c>
      <c r="G9" s="7" t="s">
        <v>42</v>
      </c>
      <c r="H9" s="7">
        <v>0</v>
      </c>
      <c r="I9" s="7">
        <v>8</v>
      </c>
      <c r="J9" s="7">
        <v>12</v>
      </c>
      <c r="K9" s="7" t="s">
        <v>43</v>
      </c>
      <c r="L9" s="7" t="s">
        <v>50</v>
      </c>
      <c r="M9" s="7"/>
      <c r="N9" s="7" t="s">
        <v>51</v>
      </c>
      <c r="O9" s="7" t="s">
        <v>51</v>
      </c>
      <c r="P9" s="7" t="s">
        <v>51</v>
      </c>
      <c r="Q9" s="9">
        <v>2018</v>
      </c>
      <c r="R9" s="9" t="s">
        <v>47</v>
      </c>
    </row>
    <row r="10" spans="1:18" ht="15" customHeight="1" x14ac:dyDescent="0.35">
      <c r="A10" s="7" t="s">
        <v>61</v>
      </c>
      <c r="B10" s="8" t="s">
        <v>62</v>
      </c>
      <c r="C10" s="7" t="s">
        <v>40</v>
      </c>
      <c r="D10" s="7" t="s">
        <v>41</v>
      </c>
      <c r="E10" s="7">
        <v>6</v>
      </c>
      <c r="F10" s="7">
        <v>1995</v>
      </c>
      <c r="G10" s="7" t="s">
        <v>63</v>
      </c>
      <c r="H10" s="7">
        <v>8</v>
      </c>
      <c r="I10" s="7">
        <v>8</v>
      </c>
      <c r="J10" s="7">
        <v>12</v>
      </c>
      <c r="K10" s="7" t="s">
        <v>43</v>
      </c>
      <c r="L10" s="7" t="s">
        <v>58</v>
      </c>
      <c r="M10" s="7"/>
      <c r="N10" s="7" t="s">
        <v>51</v>
      </c>
      <c r="O10" s="7" t="s">
        <v>51</v>
      </c>
      <c r="P10" s="7" t="s">
        <v>51</v>
      </c>
      <c r="Q10" s="9">
        <v>2021</v>
      </c>
      <c r="R10" s="9" t="s">
        <v>52</v>
      </c>
    </row>
    <row r="11" spans="1:18" ht="15" customHeight="1" x14ac:dyDescent="0.35">
      <c r="A11" s="7" t="s">
        <v>64</v>
      </c>
      <c r="B11" s="8" t="s">
        <v>65</v>
      </c>
      <c r="C11" s="7" t="s">
        <v>55</v>
      </c>
      <c r="D11" s="7" t="s">
        <v>41</v>
      </c>
      <c r="E11" s="7">
        <v>7</v>
      </c>
      <c r="F11" s="7">
        <v>1992</v>
      </c>
      <c r="G11" s="7" t="s">
        <v>63</v>
      </c>
      <c r="H11" s="7">
        <v>8</v>
      </c>
      <c r="I11" s="7">
        <v>8</v>
      </c>
      <c r="J11" s="7">
        <v>12</v>
      </c>
      <c r="K11" s="7" t="s">
        <v>43</v>
      </c>
      <c r="L11" s="7" t="s">
        <v>58</v>
      </c>
      <c r="M11" s="7" t="s">
        <v>45</v>
      </c>
      <c r="N11" s="7" t="s">
        <v>46</v>
      </c>
      <c r="O11" s="7">
        <v>2026</v>
      </c>
      <c r="P11" s="7">
        <v>2029</v>
      </c>
      <c r="Q11" s="9">
        <v>2019</v>
      </c>
      <c r="R11" s="9" t="s">
        <v>47</v>
      </c>
    </row>
    <row r="12" spans="1:18" ht="15" customHeight="1" x14ac:dyDescent="0.35">
      <c r="A12" s="7" t="s">
        <v>66</v>
      </c>
      <c r="B12" s="8" t="s">
        <v>67</v>
      </c>
      <c r="C12" s="7" t="s">
        <v>40</v>
      </c>
      <c r="D12" s="7" t="s">
        <v>41</v>
      </c>
      <c r="E12" s="7">
        <v>8</v>
      </c>
      <c r="F12" s="7">
        <v>2000</v>
      </c>
      <c r="G12" s="7" t="s">
        <v>63</v>
      </c>
      <c r="H12" s="7">
        <v>8</v>
      </c>
      <c r="I12" s="7">
        <v>8</v>
      </c>
      <c r="J12" s="7">
        <v>12</v>
      </c>
      <c r="K12" s="7" t="s">
        <v>43</v>
      </c>
      <c r="L12" s="7" t="s">
        <v>44</v>
      </c>
      <c r="M12" s="7"/>
      <c r="N12" s="7" t="s">
        <v>51</v>
      </c>
      <c r="O12" s="7" t="s">
        <v>51</v>
      </c>
      <c r="P12" s="7" t="s">
        <v>51</v>
      </c>
      <c r="Q12" s="9">
        <v>2026</v>
      </c>
      <c r="R12" s="9" t="s">
        <v>47</v>
      </c>
    </row>
    <row r="13" spans="1:18" ht="15" customHeight="1" x14ac:dyDescent="0.35">
      <c r="A13" s="7" t="s">
        <v>68</v>
      </c>
      <c r="B13" s="8" t="s">
        <v>69</v>
      </c>
      <c r="C13" s="7" t="s">
        <v>40</v>
      </c>
      <c r="D13" s="7" t="s">
        <v>41</v>
      </c>
      <c r="E13" s="7">
        <v>9</v>
      </c>
      <c r="F13" s="7">
        <v>1997</v>
      </c>
      <c r="G13" s="7" t="s">
        <v>63</v>
      </c>
      <c r="H13" s="7">
        <v>8</v>
      </c>
      <c r="I13" s="7">
        <v>8</v>
      </c>
      <c r="J13" s="7">
        <v>12</v>
      </c>
      <c r="K13" s="7" t="s">
        <v>43</v>
      </c>
      <c r="L13" s="7" t="s">
        <v>44</v>
      </c>
      <c r="M13" s="7"/>
      <c r="N13" s="7" t="s">
        <v>51</v>
      </c>
      <c r="O13" s="7" t="s">
        <v>51</v>
      </c>
      <c r="P13" s="7" t="s">
        <v>51</v>
      </c>
      <c r="Q13" s="9">
        <v>2022</v>
      </c>
      <c r="R13" s="9" t="s">
        <v>52</v>
      </c>
    </row>
    <row r="14" spans="1:18" ht="15" customHeight="1" x14ac:dyDescent="0.35">
      <c r="A14" s="7" t="s">
        <v>70</v>
      </c>
      <c r="B14" s="8" t="s">
        <v>71</v>
      </c>
      <c r="C14" s="7" t="s">
        <v>40</v>
      </c>
      <c r="D14" s="7" t="s">
        <v>41</v>
      </c>
      <c r="E14" s="7">
        <v>10</v>
      </c>
      <c r="F14" s="7">
        <v>1999</v>
      </c>
      <c r="G14" s="7" t="s">
        <v>63</v>
      </c>
      <c r="H14" s="7">
        <v>8</v>
      </c>
      <c r="I14" s="7">
        <v>8</v>
      </c>
      <c r="J14" s="7">
        <v>12</v>
      </c>
      <c r="K14" s="7" t="s">
        <v>43</v>
      </c>
      <c r="L14" s="7" t="s">
        <v>44</v>
      </c>
      <c r="M14" s="7"/>
      <c r="N14" s="7" t="s">
        <v>51</v>
      </c>
      <c r="O14" s="7" t="s">
        <v>51</v>
      </c>
      <c r="P14" s="7" t="s">
        <v>51</v>
      </c>
      <c r="Q14" s="9">
        <v>2024</v>
      </c>
      <c r="R14" s="9" t="s">
        <v>52</v>
      </c>
    </row>
    <row r="15" spans="1:18" ht="15" customHeight="1" x14ac:dyDescent="0.35">
      <c r="A15" s="7" t="s">
        <v>72</v>
      </c>
      <c r="B15" s="8" t="s">
        <v>73</v>
      </c>
      <c r="C15" s="7" t="s">
        <v>55</v>
      </c>
      <c r="D15" s="7" t="s">
        <v>41</v>
      </c>
      <c r="E15" s="7">
        <v>11</v>
      </c>
      <c r="F15" s="7">
        <v>1985</v>
      </c>
      <c r="G15" s="7" t="s">
        <v>74</v>
      </c>
      <c r="H15" s="7">
        <v>4</v>
      </c>
      <c r="I15" s="7">
        <v>8</v>
      </c>
      <c r="J15" s="7">
        <v>12</v>
      </c>
      <c r="K15" s="7" t="s">
        <v>43</v>
      </c>
      <c r="L15" s="7" t="s">
        <v>44</v>
      </c>
      <c r="M15" s="7" t="s">
        <v>45</v>
      </c>
      <c r="N15" s="7" t="s">
        <v>46</v>
      </c>
      <c r="O15" s="7">
        <v>2026</v>
      </c>
      <c r="P15" s="7">
        <v>2029</v>
      </c>
      <c r="Q15" s="9">
        <v>2009</v>
      </c>
      <c r="R15" s="9" t="s">
        <v>52</v>
      </c>
    </row>
    <row r="16" spans="1:18" ht="15" customHeight="1" x14ac:dyDescent="0.35">
      <c r="A16" s="7" t="s">
        <v>75</v>
      </c>
      <c r="B16" s="8" t="s">
        <v>76</v>
      </c>
      <c r="C16" s="7" t="s">
        <v>77</v>
      </c>
      <c r="D16" s="7" t="s">
        <v>46</v>
      </c>
      <c r="E16" s="7">
        <v>12</v>
      </c>
      <c r="F16" s="7">
        <v>1975</v>
      </c>
      <c r="G16" s="7" t="s">
        <v>74</v>
      </c>
      <c r="H16" s="7">
        <v>4</v>
      </c>
      <c r="I16" s="7">
        <v>8</v>
      </c>
      <c r="J16" s="7">
        <v>12</v>
      </c>
      <c r="K16" s="7" t="s">
        <v>43</v>
      </c>
      <c r="L16" s="7" t="s">
        <v>50</v>
      </c>
      <c r="M16" s="7"/>
      <c r="N16" s="7" t="s">
        <v>51</v>
      </c>
      <c r="O16" s="7" t="s">
        <v>51</v>
      </c>
      <c r="P16" s="7" t="s">
        <v>51</v>
      </c>
      <c r="Q16" s="9">
        <v>2011</v>
      </c>
      <c r="R16" s="9" t="s">
        <v>52</v>
      </c>
    </row>
    <row r="17" spans="1:18" ht="15" customHeight="1" x14ac:dyDescent="0.35">
      <c r="A17" s="7" t="s">
        <v>78</v>
      </c>
      <c r="B17" s="8" t="s">
        <v>79</v>
      </c>
      <c r="C17" s="7" t="s">
        <v>55</v>
      </c>
      <c r="D17" s="7" t="s">
        <v>41</v>
      </c>
      <c r="E17" s="7">
        <v>1</v>
      </c>
      <c r="F17" s="7">
        <v>1983</v>
      </c>
      <c r="G17" s="7" t="s">
        <v>74</v>
      </c>
      <c r="H17" s="7">
        <v>4</v>
      </c>
      <c r="I17" s="7">
        <v>8</v>
      </c>
      <c r="J17" s="7">
        <v>12</v>
      </c>
      <c r="K17" s="7" t="s">
        <v>43</v>
      </c>
      <c r="L17" s="7" t="s">
        <v>58</v>
      </c>
      <c r="M17" s="7" t="s">
        <v>45</v>
      </c>
      <c r="N17" s="7" t="s">
        <v>46</v>
      </c>
      <c r="O17" s="7">
        <v>2025</v>
      </c>
      <c r="P17" s="7">
        <v>2028</v>
      </c>
      <c r="Q17" s="9">
        <v>2010</v>
      </c>
      <c r="R17" s="9" t="s">
        <v>52</v>
      </c>
    </row>
    <row r="18" spans="1:18" ht="15" customHeight="1" x14ac:dyDescent="0.35">
      <c r="A18" s="7" t="s">
        <v>80</v>
      </c>
      <c r="B18" s="8" t="s">
        <v>81</v>
      </c>
      <c r="C18" s="7" t="s">
        <v>55</v>
      </c>
      <c r="D18" s="7" t="s">
        <v>41</v>
      </c>
      <c r="E18" s="7">
        <v>2</v>
      </c>
      <c r="F18" s="7">
        <v>1980</v>
      </c>
      <c r="G18" s="7" t="s">
        <v>74</v>
      </c>
      <c r="H18" s="7">
        <v>4</v>
      </c>
      <c r="I18" s="7">
        <v>8</v>
      </c>
      <c r="J18" s="7">
        <v>12</v>
      </c>
      <c r="K18" s="7" t="s">
        <v>43</v>
      </c>
      <c r="L18" s="7" t="s">
        <v>50</v>
      </c>
      <c r="M18" s="7"/>
      <c r="N18" s="7" t="s">
        <v>51</v>
      </c>
      <c r="O18" s="7" t="s">
        <v>51</v>
      </c>
      <c r="P18" s="7" t="s">
        <v>51</v>
      </c>
      <c r="Q18" s="9">
        <v>2012</v>
      </c>
      <c r="R18" s="9" t="s">
        <v>47</v>
      </c>
    </row>
    <row r="19" spans="1:18" ht="15" customHeight="1" x14ac:dyDescent="0.35">
      <c r="A19" s="7" t="s">
        <v>82</v>
      </c>
      <c r="B19" s="8" t="s">
        <v>83</v>
      </c>
      <c r="C19" s="7" t="s">
        <v>55</v>
      </c>
      <c r="D19" s="7" t="s">
        <v>41</v>
      </c>
      <c r="E19" s="7">
        <v>3</v>
      </c>
      <c r="F19" s="7">
        <v>1992</v>
      </c>
      <c r="G19" s="7" t="s">
        <v>74</v>
      </c>
      <c r="H19" s="7">
        <v>4</v>
      </c>
      <c r="I19" s="7">
        <v>8</v>
      </c>
      <c r="J19" s="7">
        <v>12</v>
      </c>
      <c r="K19" s="7" t="s">
        <v>43</v>
      </c>
      <c r="L19" s="7" t="s">
        <v>44</v>
      </c>
      <c r="M19" s="7"/>
      <c r="N19" s="7" t="s">
        <v>51</v>
      </c>
      <c r="O19" s="7" t="s">
        <v>51</v>
      </c>
      <c r="P19" s="7" t="s">
        <v>51</v>
      </c>
      <c r="Q19" s="9">
        <v>2016</v>
      </c>
      <c r="R19" s="9" t="s">
        <v>47</v>
      </c>
    </row>
    <row r="20" spans="1:18" ht="15" customHeight="1" x14ac:dyDescent="0.35">
      <c r="A20" s="7" t="s">
        <v>84</v>
      </c>
      <c r="B20" s="8" t="s">
        <v>85</v>
      </c>
      <c r="C20" s="7" t="s">
        <v>55</v>
      </c>
      <c r="D20" s="7" t="s">
        <v>46</v>
      </c>
      <c r="E20" s="7">
        <v>4</v>
      </c>
      <c r="F20" s="7">
        <v>1991</v>
      </c>
      <c r="G20" s="7" t="s">
        <v>86</v>
      </c>
      <c r="H20" s="7">
        <v>12</v>
      </c>
      <c r="I20" s="7">
        <v>12</v>
      </c>
      <c r="J20" s="7">
        <v>12</v>
      </c>
      <c r="K20" s="7" t="s">
        <v>43</v>
      </c>
      <c r="L20" s="7" t="s">
        <v>50</v>
      </c>
      <c r="M20" s="7"/>
      <c r="N20" s="7" t="s">
        <v>51</v>
      </c>
      <c r="O20" s="7" t="s">
        <v>51</v>
      </c>
      <c r="P20" s="7" t="s">
        <v>51</v>
      </c>
      <c r="Q20" s="9">
        <v>2020</v>
      </c>
      <c r="R20" s="9" t="s">
        <v>52</v>
      </c>
    </row>
    <row r="21" spans="1:18" ht="15" customHeight="1" x14ac:dyDescent="0.35">
      <c r="A21" s="7" t="s">
        <v>87</v>
      </c>
      <c r="B21" s="8" t="s">
        <v>88</v>
      </c>
      <c r="C21" s="7" t="s">
        <v>77</v>
      </c>
      <c r="D21" s="7" t="s">
        <v>46</v>
      </c>
      <c r="E21" s="7">
        <v>5</v>
      </c>
      <c r="F21" s="7">
        <v>1985</v>
      </c>
      <c r="G21" s="7" t="s">
        <v>86</v>
      </c>
      <c r="H21" s="7">
        <v>12</v>
      </c>
      <c r="I21" s="7">
        <v>12</v>
      </c>
      <c r="J21" s="7">
        <v>12</v>
      </c>
      <c r="K21" s="7" t="s">
        <v>43</v>
      </c>
      <c r="L21" s="7" t="s">
        <v>44</v>
      </c>
      <c r="M21" s="7"/>
      <c r="N21" s="7" t="s">
        <v>51</v>
      </c>
      <c r="O21" s="7" t="s">
        <v>51</v>
      </c>
      <c r="P21" s="7" t="s">
        <v>51</v>
      </c>
      <c r="Q21" s="9">
        <v>2012</v>
      </c>
      <c r="R21" s="9" t="s">
        <v>52</v>
      </c>
    </row>
    <row r="22" spans="1:18" ht="15" customHeight="1" x14ac:dyDescent="0.35">
      <c r="A22" s="7" t="s">
        <v>89</v>
      </c>
      <c r="B22" s="8" t="s">
        <v>90</v>
      </c>
      <c r="C22" s="7" t="s">
        <v>91</v>
      </c>
      <c r="D22" s="7" t="s">
        <v>46</v>
      </c>
      <c r="E22" s="7">
        <v>6</v>
      </c>
      <c r="F22" s="7">
        <v>1963</v>
      </c>
      <c r="G22" s="7" t="s">
        <v>86</v>
      </c>
      <c r="H22" s="7">
        <v>12</v>
      </c>
      <c r="I22" s="7">
        <v>12</v>
      </c>
      <c r="J22" s="7">
        <v>12</v>
      </c>
      <c r="K22" s="7" t="s">
        <v>43</v>
      </c>
      <c r="L22" s="7" t="s">
        <v>44</v>
      </c>
      <c r="M22" s="7"/>
      <c r="N22" s="7" t="s">
        <v>51</v>
      </c>
      <c r="O22" s="7" t="s">
        <v>51</v>
      </c>
      <c r="P22" s="7" t="s">
        <v>51</v>
      </c>
      <c r="Q22" s="9">
        <v>1990</v>
      </c>
      <c r="R22" s="9" t="s">
        <v>52</v>
      </c>
    </row>
    <row r="23" spans="1:18" ht="15" customHeight="1" x14ac:dyDescent="0.35">
      <c r="A23" s="7" t="s">
        <v>92</v>
      </c>
      <c r="B23" s="8" t="s">
        <v>93</v>
      </c>
      <c r="C23" s="7" t="s">
        <v>91</v>
      </c>
      <c r="D23" s="7" t="s">
        <v>46</v>
      </c>
      <c r="E23" s="7">
        <v>7</v>
      </c>
      <c r="F23" s="7">
        <v>1965</v>
      </c>
      <c r="G23" s="7" t="s">
        <v>86</v>
      </c>
      <c r="H23" s="7">
        <v>12</v>
      </c>
      <c r="I23" s="7">
        <v>12</v>
      </c>
      <c r="J23" s="7">
        <v>12</v>
      </c>
      <c r="K23" s="7" t="s">
        <v>43</v>
      </c>
      <c r="L23" s="7" t="s">
        <v>44</v>
      </c>
      <c r="M23" s="7"/>
      <c r="N23" s="7" t="s">
        <v>51</v>
      </c>
      <c r="O23" s="7" t="s">
        <v>51</v>
      </c>
      <c r="P23" s="7" t="s">
        <v>51</v>
      </c>
      <c r="Q23" s="9">
        <v>1997</v>
      </c>
      <c r="R23" s="9" t="s">
        <v>52</v>
      </c>
    </row>
    <row r="24" spans="1:18" ht="15" customHeight="1" x14ac:dyDescent="0.35">
      <c r="A24" s="7" t="s">
        <v>94</v>
      </c>
      <c r="B24" s="8" t="s">
        <v>95</v>
      </c>
      <c r="C24" s="7" t="s">
        <v>77</v>
      </c>
      <c r="D24" s="7" t="s">
        <v>46</v>
      </c>
      <c r="E24" s="10">
        <v>12</v>
      </c>
      <c r="F24" s="7">
        <v>1989</v>
      </c>
      <c r="G24" s="7" t="s">
        <v>86</v>
      </c>
      <c r="H24" s="7">
        <v>12</v>
      </c>
      <c r="I24" s="7">
        <v>12</v>
      </c>
      <c r="J24" s="7">
        <v>12</v>
      </c>
      <c r="K24" s="7" t="s">
        <v>43</v>
      </c>
      <c r="L24" s="7" t="s">
        <v>58</v>
      </c>
      <c r="M24" s="7"/>
      <c r="N24" s="7" t="s">
        <v>51</v>
      </c>
      <c r="O24" s="7" t="s">
        <v>51</v>
      </c>
      <c r="P24" s="7" t="s">
        <v>51</v>
      </c>
      <c r="Q24" s="9">
        <v>2019</v>
      </c>
      <c r="R24" s="9" t="s">
        <v>52</v>
      </c>
    </row>
    <row r="25" spans="1:18" s="11" customFormat="1" ht="15.75" customHeight="1" x14ac:dyDescent="0.35">
      <c r="A25" s="11" t="s">
        <v>96</v>
      </c>
      <c r="B25" s="12" t="s">
        <v>97</v>
      </c>
      <c r="C25" s="11" t="s">
        <v>98</v>
      </c>
      <c r="D25" s="11" t="s">
        <v>41</v>
      </c>
      <c r="E25" s="11">
        <v>12</v>
      </c>
      <c r="F25" s="11">
        <v>2002</v>
      </c>
      <c r="G25" s="11" t="s">
        <v>42</v>
      </c>
      <c r="H25" s="11">
        <v>0</v>
      </c>
      <c r="I25" s="11">
        <v>8</v>
      </c>
      <c r="J25" s="11">
        <v>12</v>
      </c>
      <c r="K25" s="11" t="s">
        <v>43</v>
      </c>
      <c r="L25" s="11" t="s">
        <v>44</v>
      </c>
      <c r="M25" s="7" t="s">
        <v>51</v>
      </c>
      <c r="N25" s="11" t="s">
        <v>51</v>
      </c>
      <c r="O25" s="11" t="s">
        <v>51</v>
      </c>
      <c r="P25" s="11" t="s">
        <v>51</v>
      </c>
      <c r="Q25" s="13">
        <v>2024</v>
      </c>
      <c r="R25" s="11" t="s">
        <v>47</v>
      </c>
    </row>
    <row r="26" spans="1:18" s="32" customFormat="1" ht="15.75" customHeight="1" x14ac:dyDescent="0.3">
      <c r="A26" s="30" t="s">
        <v>99</v>
      </c>
      <c r="B26" s="31" t="s">
        <v>100</v>
      </c>
      <c r="C26" s="30" t="s">
        <v>91</v>
      </c>
      <c r="D26" s="30" t="s">
        <v>46</v>
      </c>
      <c r="E26" s="30">
        <v>3</v>
      </c>
      <c r="F26" s="30">
        <v>1955</v>
      </c>
      <c r="G26" s="30" t="s">
        <v>86</v>
      </c>
      <c r="H26" s="30">
        <v>12</v>
      </c>
      <c r="I26" s="30">
        <v>12</v>
      </c>
      <c r="J26" s="30">
        <v>12</v>
      </c>
      <c r="K26" s="30" t="s">
        <v>43</v>
      </c>
      <c r="L26" s="30" t="s">
        <v>44</v>
      </c>
      <c r="M26" s="30" t="s">
        <v>51</v>
      </c>
      <c r="N26" s="30" t="s">
        <v>51</v>
      </c>
      <c r="O26" s="30" t="s">
        <v>51</v>
      </c>
      <c r="P26" s="30" t="s">
        <v>51</v>
      </c>
      <c r="Q26" s="30">
        <v>2000</v>
      </c>
      <c r="R26" s="30" t="s">
        <v>52</v>
      </c>
    </row>
    <row r="27" spans="1:18" s="32" customFormat="1" ht="15.75" customHeight="1" x14ac:dyDescent="0.3">
      <c r="A27" s="33" t="s">
        <v>101</v>
      </c>
      <c r="B27" s="34" t="s">
        <v>102</v>
      </c>
      <c r="C27" s="33" t="s">
        <v>77</v>
      </c>
      <c r="D27" s="33" t="s">
        <v>41</v>
      </c>
      <c r="E27" s="33">
        <v>7</v>
      </c>
      <c r="F27" s="33">
        <v>1962</v>
      </c>
      <c r="G27" s="33" t="s">
        <v>74</v>
      </c>
      <c r="H27" s="33">
        <v>4</v>
      </c>
      <c r="I27" s="33">
        <v>8</v>
      </c>
      <c r="J27" s="33">
        <v>12</v>
      </c>
      <c r="K27" s="33" t="s">
        <v>43</v>
      </c>
      <c r="L27" s="33" t="s">
        <v>50</v>
      </c>
      <c r="M27" s="33" t="s">
        <v>51</v>
      </c>
      <c r="N27" s="33" t="s">
        <v>51</v>
      </c>
      <c r="O27" s="33" t="s">
        <v>51</v>
      </c>
      <c r="P27" s="33" t="s">
        <v>51</v>
      </c>
      <c r="Q27" s="33">
        <v>2005</v>
      </c>
      <c r="R27" s="33" t="s">
        <v>52</v>
      </c>
    </row>
    <row r="28" spans="1:18" s="32" customFormat="1" ht="15.75" customHeight="1" x14ac:dyDescent="0.3">
      <c r="A28" s="30" t="s">
        <v>103</v>
      </c>
      <c r="B28" s="31" t="s">
        <v>104</v>
      </c>
      <c r="C28" s="30" t="s">
        <v>40</v>
      </c>
      <c r="D28" s="30" t="s">
        <v>41</v>
      </c>
      <c r="E28" s="30">
        <v>4</v>
      </c>
      <c r="F28" s="30">
        <v>1992</v>
      </c>
      <c r="G28" s="30" t="s">
        <v>42</v>
      </c>
      <c r="H28" s="30">
        <v>0</v>
      </c>
      <c r="I28" s="30">
        <v>8</v>
      </c>
      <c r="J28" s="30">
        <v>12</v>
      </c>
      <c r="K28" s="30" t="s">
        <v>43</v>
      </c>
      <c r="L28" s="30" t="s">
        <v>44</v>
      </c>
      <c r="M28" s="30" t="s">
        <v>45</v>
      </c>
      <c r="N28" s="30" t="s">
        <v>46</v>
      </c>
      <c r="O28" s="30">
        <v>2024</v>
      </c>
      <c r="P28" s="30">
        <v>2027</v>
      </c>
      <c r="Q28" s="30">
        <v>2019</v>
      </c>
      <c r="R28" s="30" t="s">
        <v>52</v>
      </c>
    </row>
    <row r="29" spans="1:18" s="32" customFormat="1" ht="15.75" customHeight="1" x14ac:dyDescent="0.3">
      <c r="A29" s="33" t="s">
        <v>105</v>
      </c>
      <c r="B29" s="34" t="s">
        <v>106</v>
      </c>
      <c r="C29" s="33" t="s">
        <v>55</v>
      </c>
      <c r="D29" s="33" t="s">
        <v>41</v>
      </c>
      <c r="E29" s="33">
        <v>9</v>
      </c>
      <c r="F29" s="33">
        <v>1988</v>
      </c>
      <c r="G29" s="33" t="s">
        <v>63</v>
      </c>
      <c r="H29" s="33">
        <v>8</v>
      </c>
      <c r="I29" s="33">
        <v>8</v>
      </c>
      <c r="J29" s="33">
        <v>12</v>
      </c>
      <c r="K29" s="33" t="s">
        <v>43</v>
      </c>
      <c r="L29" s="33" t="s">
        <v>58</v>
      </c>
      <c r="M29" s="33" t="s">
        <v>45</v>
      </c>
      <c r="N29" s="33" t="s">
        <v>46</v>
      </c>
      <c r="O29" s="33">
        <v>2023</v>
      </c>
      <c r="P29" s="33">
        <v>2026</v>
      </c>
      <c r="Q29" s="33">
        <v>2016</v>
      </c>
      <c r="R29" s="33" t="s">
        <v>47</v>
      </c>
    </row>
    <row r="30" spans="1:18" s="32" customFormat="1" ht="15.75" customHeight="1" x14ac:dyDescent="0.3">
      <c r="A30" s="30" t="s">
        <v>107</v>
      </c>
      <c r="B30" s="31" t="s">
        <v>108</v>
      </c>
      <c r="C30" s="30" t="s">
        <v>40</v>
      </c>
      <c r="D30" s="30" t="s">
        <v>41</v>
      </c>
      <c r="E30" s="30">
        <v>11</v>
      </c>
      <c r="F30" s="30">
        <v>1993</v>
      </c>
      <c r="G30" s="30" t="s">
        <v>42</v>
      </c>
      <c r="H30" s="30">
        <v>0</v>
      </c>
      <c r="I30" s="30">
        <v>8</v>
      </c>
      <c r="J30" s="30">
        <v>12</v>
      </c>
      <c r="K30" s="30" t="s">
        <v>43</v>
      </c>
      <c r="L30" s="30" t="s">
        <v>44</v>
      </c>
      <c r="M30" s="30" t="s">
        <v>45</v>
      </c>
      <c r="N30" s="30" t="s">
        <v>46</v>
      </c>
      <c r="O30" s="30">
        <v>2025</v>
      </c>
      <c r="P30" s="30">
        <v>2028</v>
      </c>
      <c r="Q30" s="30">
        <v>2020</v>
      </c>
      <c r="R30" s="30" t="s">
        <v>52</v>
      </c>
    </row>
    <row r="31" spans="1:18" s="32" customFormat="1" ht="15.75" customHeight="1" x14ac:dyDescent="0.3">
      <c r="A31" s="33" t="s">
        <v>109</v>
      </c>
      <c r="B31" s="34" t="s">
        <v>110</v>
      </c>
      <c r="C31" s="33" t="s">
        <v>98</v>
      </c>
      <c r="D31" s="33" t="s">
        <v>41</v>
      </c>
      <c r="E31" s="33">
        <v>2</v>
      </c>
      <c r="F31" s="33">
        <v>2001</v>
      </c>
      <c r="G31" s="33" t="s">
        <v>42</v>
      </c>
      <c r="H31" s="33">
        <v>0</v>
      </c>
      <c r="I31" s="33">
        <v>8</v>
      </c>
      <c r="J31" s="33">
        <v>12</v>
      </c>
      <c r="K31" s="33" t="s">
        <v>43</v>
      </c>
      <c r="L31" s="33" t="s">
        <v>44</v>
      </c>
      <c r="M31" s="33" t="s">
        <v>51</v>
      </c>
      <c r="N31" s="33" t="s">
        <v>51</v>
      </c>
      <c r="O31" s="33" t="s">
        <v>51</v>
      </c>
      <c r="P31" s="33" t="s">
        <v>51</v>
      </c>
      <c r="Q31" s="33">
        <v>2024</v>
      </c>
      <c r="R31" s="33" t="s">
        <v>47</v>
      </c>
    </row>
    <row r="32" spans="1:18" s="32" customFormat="1" ht="15.75" customHeight="1" x14ac:dyDescent="0.3">
      <c r="A32" s="30" t="s">
        <v>111</v>
      </c>
      <c r="B32" s="31" t="s">
        <v>112</v>
      </c>
      <c r="C32" s="30" t="s">
        <v>40</v>
      </c>
      <c r="D32" s="30" t="s">
        <v>41</v>
      </c>
      <c r="E32" s="30">
        <v>6</v>
      </c>
      <c r="F32" s="30">
        <v>1994</v>
      </c>
      <c r="G32" s="30" t="s">
        <v>42</v>
      </c>
      <c r="H32" s="30">
        <v>0</v>
      </c>
      <c r="I32" s="30">
        <v>8</v>
      </c>
      <c r="J32" s="30">
        <v>12</v>
      </c>
      <c r="K32" s="30" t="s">
        <v>43</v>
      </c>
      <c r="L32" s="30" t="s">
        <v>44</v>
      </c>
      <c r="M32" s="30" t="s">
        <v>51</v>
      </c>
      <c r="N32" s="30" t="s">
        <v>51</v>
      </c>
      <c r="O32" s="30" t="s">
        <v>51</v>
      </c>
      <c r="P32" s="30" t="s">
        <v>51</v>
      </c>
      <c r="Q32" s="30">
        <v>2021</v>
      </c>
      <c r="R32" s="30" t="s">
        <v>52</v>
      </c>
    </row>
    <row r="33" spans="1:18" s="32" customFormat="1" ht="15.75" customHeight="1" x14ac:dyDescent="0.3">
      <c r="A33" s="33" t="s">
        <v>113</v>
      </c>
      <c r="B33" s="34" t="s">
        <v>114</v>
      </c>
      <c r="C33" s="33" t="s">
        <v>55</v>
      </c>
      <c r="D33" s="33" t="s">
        <v>41</v>
      </c>
      <c r="E33" s="33">
        <v>8</v>
      </c>
      <c r="F33" s="33">
        <v>1987</v>
      </c>
      <c r="G33" s="33" t="s">
        <v>63</v>
      </c>
      <c r="H33" s="33">
        <v>8</v>
      </c>
      <c r="I33" s="33">
        <v>8</v>
      </c>
      <c r="J33" s="33">
        <v>12</v>
      </c>
      <c r="K33" s="33" t="s">
        <v>43</v>
      </c>
      <c r="L33" s="33" t="s">
        <v>44</v>
      </c>
      <c r="M33" s="33" t="s">
        <v>51</v>
      </c>
      <c r="N33" s="33" t="s">
        <v>51</v>
      </c>
      <c r="O33" s="33" t="s">
        <v>51</v>
      </c>
      <c r="P33" s="33" t="s">
        <v>51</v>
      </c>
      <c r="Q33" s="33">
        <v>2015</v>
      </c>
      <c r="R33" s="33" t="s">
        <v>47</v>
      </c>
    </row>
    <row r="34" spans="1:18" s="32" customFormat="1" ht="15.75" customHeight="1" x14ac:dyDescent="0.3">
      <c r="A34" s="30" t="s">
        <v>115</v>
      </c>
      <c r="B34" s="31" t="s">
        <v>116</v>
      </c>
      <c r="C34" s="30" t="s">
        <v>55</v>
      </c>
      <c r="D34" s="30" t="s">
        <v>46</v>
      </c>
      <c r="E34" s="30">
        <v>3</v>
      </c>
      <c r="F34" s="30">
        <v>1985</v>
      </c>
      <c r="G34" s="30" t="s">
        <v>74</v>
      </c>
      <c r="H34" s="30">
        <v>4</v>
      </c>
      <c r="I34" s="30">
        <v>8</v>
      </c>
      <c r="J34" s="30">
        <v>12</v>
      </c>
      <c r="K34" s="30" t="s">
        <v>43</v>
      </c>
      <c r="L34" s="30" t="s">
        <v>44</v>
      </c>
      <c r="M34" s="30" t="s">
        <v>51</v>
      </c>
      <c r="N34" s="30" t="s">
        <v>51</v>
      </c>
      <c r="O34" s="30" t="s">
        <v>51</v>
      </c>
      <c r="P34" s="30" t="s">
        <v>51</v>
      </c>
      <c r="Q34" s="30">
        <v>2013</v>
      </c>
      <c r="R34" s="30" t="s">
        <v>52</v>
      </c>
    </row>
    <row r="35" spans="1:18" s="32" customFormat="1" ht="15.75" customHeight="1" x14ac:dyDescent="0.3">
      <c r="A35" s="33" t="s">
        <v>117</v>
      </c>
      <c r="B35" s="34" t="s">
        <v>118</v>
      </c>
      <c r="C35" s="33" t="s">
        <v>77</v>
      </c>
      <c r="D35" s="33" t="s">
        <v>46</v>
      </c>
      <c r="E35" s="33">
        <v>10</v>
      </c>
      <c r="F35" s="33">
        <v>1979</v>
      </c>
      <c r="G35" s="33" t="s">
        <v>86</v>
      </c>
      <c r="H35" s="33">
        <v>12</v>
      </c>
      <c r="I35" s="33">
        <v>12</v>
      </c>
      <c r="J35" s="33">
        <v>12</v>
      </c>
      <c r="K35" s="33" t="s">
        <v>43</v>
      </c>
      <c r="L35" s="33" t="s">
        <v>44</v>
      </c>
      <c r="M35" s="33" t="s">
        <v>51</v>
      </c>
      <c r="N35" s="33" t="s">
        <v>51</v>
      </c>
      <c r="O35" s="33" t="s">
        <v>51</v>
      </c>
      <c r="P35" s="33" t="s">
        <v>51</v>
      </c>
      <c r="Q35" s="33">
        <v>2010</v>
      </c>
      <c r="R35" s="33" t="s">
        <v>47</v>
      </c>
    </row>
    <row r="36" spans="1:18" s="32" customFormat="1" ht="15.75" customHeight="1" x14ac:dyDescent="0.3">
      <c r="A36" s="30" t="s">
        <v>119</v>
      </c>
      <c r="B36" s="31" t="s">
        <v>120</v>
      </c>
      <c r="C36" s="30" t="s">
        <v>91</v>
      </c>
      <c r="D36" s="30" t="s">
        <v>46</v>
      </c>
      <c r="E36" s="30">
        <v>5</v>
      </c>
      <c r="F36" s="30">
        <v>1968</v>
      </c>
      <c r="G36" s="30" t="s">
        <v>86</v>
      </c>
      <c r="H36" s="30">
        <v>12</v>
      </c>
      <c r="I36" s="30">
        <v>12</v>
      </c>
      <c r="J36" s="30">
        <v>12</v>
      </c>
      <c r="K36" s="30" t="s">
        <v>43</v>
      </c>
      <c r="L36" s="30" t="s">
        <v>44</v>
      </c>
      <c r="M36" s="30" t="s">
        <v>51</v>
      </c>
      <c r="N36" s="30" t="s">
        <v>51</v>
      </c>
      <c r="O36" s="30" t="s">
        <v>51</v>
      </c>
      <c r="P36" s="30" t="s">
        <v>51</v>
      </c>
      <c r="Q36" s="30">
        <v>1998</v>
      </c>
      <c r="R36" s="30" t="s">
        <v>52</v>
      </c>
    </row>
    <row r="37" spans="1:18" s="32" customFormat="1" ht="15.75" customHeight="1" x14ac:dyDescent="0.3">
      <c r="A37" s="33" t="s">
        <v>121</v>
      </c>
      <c r="B37" s="34" t="s">
        <v>122</v>
      </c>
      <c r="C37" s="33" t="s">
        <v>40</v>
      </c>
      <c r="D37" s="33" t="s">
        <v>41</v>
      </c>
      <c r="E37" s="33">
        <v>1</v>
      </c>
      <c r="F37" s="33">
        <v>1996</v>
      </c>
      <c r="G37" s="33" t="s">
        <v>42</v>
      </c>
      <c r="H37" s="33">
        <v>0</v>
      </c>
      <c r="I37" s="33">
        <v>8</v>
      </c>
      <c r="J37" s="33">
        <v>12</v>
      </c>
      <c r="K37" s="33" t="s">
        <v>43</v>
      </c>
      <c r="L37" s="33" t="s">
        <v>44</v>
      </c>
      <c r="M37" s="33" t="s">
        <v>51</v>
      </c>
      <c r="N37" s="33" t="s">
        <v>51</v>
      </c>
      <c r="O37" s="33" t="s">
        <v>51</v>
      </c>
      <c r="P37" s="33" t="s">
        <v>51</v>
      </c>
      <c r="Q37" s="33">
        <v>2023</v>
      </c>
      <c r="R37" s="33" t="s">
        <v>47</v>
      </c>
    </row>
    <row r="38" spans="1:18" s="32" customFormat="1" ht="15.75" customHeight="1" x14ac:dyDescent="0.3">
      <c r="A38" s="30" t="s">
        <v>123</v>
      </c>
      <c r="B38" s="31" t="s">
        <v>124</v>
      </c>
      <c r="C38" s="30" t="s">
        <v>55</v>
      </c>
      <c r="D38" s="30" t="s">
        <v>41</v>
      </c>
      <c r="E38" s="30">
        <v>7</v>
      </c>
      <c r="F38" s="30">
        <v>1989</v>
      </c>
      <c r="G38" s="30" t="s">
        <v>63</v>
      </c>
      <c r="H38" s="30">
        <v>8</v>
      </c>
      <c r="I38" s="30">
        <v>8</v>
      </c>
      <c r="J38" s="30">
        <v>12</v>
      </c>
      <c r="K38" s="30" t="s">
        <v>43</v>
      </c>
      <c r="L38" s="30" t="s">
        <v>44</v>
      </c>
      <c r="M38" s="30" t="s">
        <v>51</v>
      </c>
      <c r="N38" s="30" t="s">
        <v>51</v>
      </c>
      <c r="O38" s="30" t="s">
        <v>51</v>
      </c>
      <c r="P38" s="30" t="s">
        <v>51</v>
      </c>
      <c r="Q38" s="30">
        <v>2017</v>
      </c>
      <c r="R38" s="30" t="s">
        <v>52</v>
      </c>
    </row>
    <row r="39" spans="1:18" s="32" customFormat="1" ht="15.75" customHeight="1" x14ac:dyDescent="0.3">
      <c r="A39" s="33" t="s">
        <v>125</v>
      </c>
      <c r="B39" s="34" t="s">
        <v>126</v>
      </c>
      <c r="C39" s="33" t="s">
        <v>77</v>
      </c>
      <c r="D39" s="33" t="s">
        <v>46</v>
      </c>
      <c r="E39" s="33">
        <v>12</v>
      </c>
      <c r="F39" s="33">
        <v>1981</v>
      </c>
      <c r="G39" s="33" t="s">
        <v>74</v>
      </c>
      <c r="H39" s="33">
        <v>4</v>
      </c>
      <c r="I39" s="33">
        <v>8</v>
      </c>
      <c r="J39" s="33">
        <v>12</v>
      </c>
      <c r="K39" s="33" t="s">
        <v>43</v>
      </c>
      <c r="L39" s="33" t="s">
        <v>44</v>
      </c>
      <c r="M39" s="33" t="s">
        <v>51</v>
      </c>
      <c r="N39" s="33" t="s">
        <v>51</v>
      </c>
      <c r="O39" s="33" t="s">
        <v>51</v>
      </c>
      <c r="P39" s="33" t="s">
        <v>51</v>
      </c>
      <c r="Q39" s="33">
        <v>2011</v>
      </c>
      <c r="R39" s="33" t="s">
        <v>47</v>
      </c>
    </row>
    <row r="40" spans="1:18" s="32" customFormat="1" ht="15.75" customHeight="1" x14ac:dyDescent="0.3">
      <c r="A40" s="30" t="s">
        <v>127</v>
      </c>
      <c r="B40" s="31" t="s">
        <v>128</v>
      </c>
      <c r="C40" s="30" t="s">
        <v>40</v>
      </c>
      <c r="D40" s="30" t="s">
        <v>41</v>
      </c>
      <c r="E40" s="30">
        <v>3</v>
      </c>
      <c r="F40" s="30">
        <v>1995</v>
      </c>
      <c r="G40" s="30" t="s">
        <v>42</v>
      </c>
      <c r="H40" s="30">
        <v>0</v>
      </c>
      <c r="I40" s="30">
        <v>8</v>
      </c>
      <c r="J40" s="30">
        <v>12</v>
      </c>
      <c r="K40" s="30" t="s">
        <v>43</v>
      </c>
      <c r="L40" s="30" t="s">
        <v>58</v>
      </c>
      <c r="M40" s="30" t="s">
        <v>51</v>
      </c>
      <c r="N40" s="30" t="s">
        <v>51</v>
      </c>
      <c r="O40" s="30" t="s">
        <v>51</v>
      </c>
      <c r="P40" s="30" t="s">
        <v>51</v>
      </c>
      <c r="Q40" s="30">
        <v>2022</v>
      </c>
      <c r="R40" s="30" t="s">
        <v>52</v>
      </c>
    </row>
    <row r="41" spans="1:18" s="32" customFormat="1" ht="15.75" customHeight="1" x14ac:dyDescent="0.3">
      <c r="A41" s="33" t="s">
        <v>129</v>
      </c>
      <c r="B41" s="34" t="s">
        <v>130</v>
      </c>
      <c r="C41" s="33" t="s">
        <v>77</v>
      </c>
      <c r="D41" s="33" t="s">
        <v>46</v>
      </c>
      <c r="E41" s="33">
        <v>8</v>
      </c>
      <c r="F41" s="33">
        <v>1983</v>
      </c>
      <c r="G41" s="33" t="s">
        <v>74</v>
      </c>
      <c r="H41" s="33">
        <v>4</v>
      </c>
      <c r="I41" s="33">
        <v>8</v>
      </c>
      <c r="J41" s="33">
        <v>12</v>
      </c>
      <c r="K41" s="33" t="s">
        <v>43</v>
      </c>
      <c r="L41" s="33" t="s">
        <v>58</v>
      </c>
      <c r="M41" s="33" t="s">
        <v>51</v>
      </c>
      <c r="N41" s="33" t="s">
        <v>51</v>
      </c>
      <c r="O41" s="33" t="s">
        <v>51</v>
      </c>
      <c r="P41" s="33" t="s">
        <v>51</v>
      </c>
      <c r="Q41" s="33">
        <v>2012</v>
      </c>
      <c r="R41" s="33" t="s">
        <v>47</v>
      </c>
    </row>
    <row r="42" spans="1:18" s="32" customFormat="1" ht="15.75" customHeight="1" x14ac:dyDescent="0.3">
      <c r="A42" s="30" t="s">
        <v>131</v>
      </c>
      <c r="B42" s="31" t="s">
        <v>132</v>
      </c>
      <c r="C42" s="30" t="s">
        <v>40</v>
      </c>
      <c r="D42" s="30" t="s">
        <v>41</v>
      </c>
      <c r="E42" s="30">
        <v>5</v>
      </c>
      <c r="F42" s="30">
        <v>1997</v>
      </c>
      <c r="G42" s="30" t="s">
        <v>63</v>
      </c>
      <c r="H42" s="30">
        <v>8</v>
      </c>
      <c r="I42" s="30">
        <v>8</v>
      </c>
      <c r="J42" s="30">
        <v>12</v>
      </c>
      <c r="K42" s="30" t="s">
        <v>43</v>
      </c>
      <c r="L42" s="30" t="s">
        <v>50</v>
      </c>
      <c r="M42" s="30" t="s">
        <v>51</v>
      </c>
      <c r="N42" s="30" t="s">
        <v>51</v>
      </c>
      <c r="O42" s="30" t="s">
        <v>51</v>
      </c>
      <c r="P42" s="30" t="s">
        <v>51</v>
      </c>
      <c r="Q42" s="30">
        <v>2023</v>
      </c>
      <c r="R42" s="30" t="s">
        <v>52</v>
      </c>
    </row>
    <row r="43" spans="1:18" s="32" customFormat="1" ht="15.75" customHeight="1" x14ac:dyDescent="0.3">
      <c r="A43" s="33" t="s">
        <v>133</v>
      </c>
      <c r="B43" s="34" t="s">
        <v>134</v>
      </c>
      <c r="C43" s="33" t="s">
        <v>55</v>
      </c>
      <c r="D43" s="33" t="s">
        <v>46</v>
      </c>
      <c r="E43" s="33">
        <v>2</v>
      </c>
      <c r="F43" s="33">
        <v>1984</v>
      </c>
      <c r="G43" s="33" t="s">
        <v>86</v>
      </c>
      <c r="H43" s="33">
        <v>12</v>
      </c>
      <c r="I43" s="33">
        <v>12</v>
      </c>
      <c r="J43" s="33">
        <v>12</v>
      </c>
      <c r="K43" s="33" t="s">
        <v>43</v>
      </c>
      <c r="L43" s="33" t="s">
        <v>50</v>
      </c>
      <c r="M43" s="33" t="s">
        <v>51</v>
      </c>
      <c r="N43" s="33" t="s">
        <v>51</v>
      </c>
      <c r="O43" s="33" t="s">
        <v>51</v>
      </c>
      <c r="P43" s="33" t="s">
        <v>51</v>
      </c>
      <c r="Q43" s="33">
        <v>2014</v>
      </c>
      <c r="R43" s="33" t="s">
        <v>47</v>
      </c>
    </row>
    <row r="44" spans="1:18" s="32" customFormat="1" ht="15.75" customHeight="1" x14ac:dyDescent="0.3">
      <c r="A44" s="35" t="s">
        <v>135</v>
      </c>
      <c r="B44" s="36" t="s">
        <v>136</v>
      </c>
      <c r="C44" s="35" t="s">
        <v>98</v>
      </c>
      <c r="D44" s="35" t="s">
        <v>41</v>
      </c>
      <c r="E44" s="35">
        <v>9</v>
      </c>
      <c r="F44" s="35">
        <v>2000</v>
      </c>
      <c r="G44" s="35" t="s">
        <v>42</v>
      </c>
      <c r="H44" s="35">
        <v>0</v>
      </c>
      <c r="I44" s="35">
        <v>8</v>
      </c>
      <c r="J44" s="35">
        <v>12</v>
      </c>
      <c r="K44" s="35" t="s">
        <v>43</v>
      </c>
      <c r="L44" s="35" t="s">
        <v>58</v>
      </c>
      <c r="M44" s="35" t="s">
        <v>51</v>
      </c>
      <c r="N44" s="35" t="s">
        <v>51</v>
      </c>
      <c r="O44" s="35" t="s">
        <v>51</v>
      </c>
      <c r="P44" s="35" t="s">
        <v>51</v>
      </c>
      <c r="Q44" s="35">
        <v>2024</v>
      </c>
      <c r="R44" s="35" t="s">
        <v>47</v>
      </c>
    </row>
    <row r="45" spans="1:18" ht="15.75" customHeight="1" x14ac:dyDescent="0.35"/>
    <row r="46" spans="1:18" ht="15.75" customHeight="1" x14ac:dyDescent="0.35"/>
    <row r="47" spans="1:18" ht="15.75" customHeight="1" x14ac:dyDescent="0.35"/>
    <row r="48" spans="1:1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mergeCells count="1">
    <mergeCell ref="A1:P1"/>
  </mergeCells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zoomScaleNormal="100" workbookViewId="0">
      <selection activeCell="E7" sqref="E7"/>
    </sheetView>
  </sheetViews>
  <sheetFormatPr defaultColWidth="14.453125" defaultRowHeight="14.5" x14ac:dyDescent="0.35"/>
  <cols>
    <col min="1" max="1" width="18" customWidth="1"/>
    <col min="2" max="2" width="16" customWidth="1"/>
    <col min="3" max="3" width="38.453125" customWidth="1"/>
    <col min="4" max="6" width="8.7265625" customWidth="1"/>
  </cols>
  <sheetData>
    <row r="1" spans="1:3" ht="24.75" customHeight="1" x14ac:dyDescent="0.35">
      <c r="A1" s="40" t="s">
        <v>137</v>
      </c>
      <c r="B1" s="40"/>
      <c r="C1" s="40"/>
    </row>
    <row r="2" spans="1:3" ht="15" customHeight="1" x14ac:dyDescent="0.35">
      <c r="A2" s="2" t="s">
        <v>3</v>
      </c>
      <c r="B2" s="2" t="s">
        <v>4</v>
      </c>
      <c r="C2" s="2" t="s">
        <v>138</v>
      </c>
    </row>
    <row r="3" spans="1:3" ht="15" customHeight="1" x14ac:dyDescent="0.35">
      <c r="A3" s="4" t="s">
        <v>139</v>
      </c>
      <c r="B3" s="4" t="s">
        <v>139</v>
      </c>
      <c r="C3" s="4" t="s">
        <v>139</v>
      </c>
    </row>
    <row r="4" spans="1:3" ht="39.75" customHeight="1" x14ac:dyDescent="0.35">
      <c r="A4" s="5" t="s">
        <v>140</v>
      </c>
      <c r="B4" s="5" t="s">
        <v>141</v>
      </c>
      <c r="C4" s="5" t="s">
        <v>142</v>
      </c>
    </row>
    <row r="5" spans="1:3" ht="15" customHeight="1" x14ac:dyDescent="0.35">
      <c r="A5" s="14"/>
      <c r="B5" s="15"/>
      <c r="C5" s="15"/>
    </row>
    <row r="6" spans="1:3" ht="14.25" customHeight="1" x14ac:dyDescent="0.35">
      <c r="A6" s="16" t="s">
        <v>98</v>
      </c>
      <c r="B6" s="16" t="s">
        <v>41</v>
      </c>
      <c r="C6" s="16">
        <v>55</v>
      </c>
    </row>
    <row r="7" spans="1:3" ht="15" customHeight="1" x14ac:dyDescent="0.35">
      <c r="A7" s="16" t="s">
        <v>98</v>
      </c>
      <c r="B7" s="16" t="s">
        <v>46</v>
      </c>
      <c r="C7" s="16">
        <v>55</v>
      </c>
    </row>
    <row r="8" spans="1:3" ht="15" customHeight="1" x14ac:dyDescent="0.35">
      <c r="A8" s="16" t="s">
        <v>40</v>
      </c>
      <c r="B8" s="16" t="s">
        <v>41</v>
      </c>
      <c r="C8" s="16">
        <v>55</v>
      </c>
    </row>
    <row r="9" spans="1:3" ht="15" customHeight="1" x14ac:dyDescent="0.35">
      <c r="A9" s="16" t="s">
        <v>40</v>
      </c>
      <c r="B9" s="16" t="s">
        <v>46</v>
      </c>
      <c r="C9" s="16">
        <v>60</v>
      </c>
    </row>
    <row r="10" spans="1:3" ht="15" customHeight="1" x14ac:dyDescent="0.35">
      <c r="A10" s="16" t="s">
        <v>55</v>
      </c>
      <c r="B10" s="16" t="s">
        <v>41</v>
      </c>
      <c r="C10" s="16">
        <v>60</v>
      </c>
    </row>
    <row r="11" spans="1:3" ht="15" customHeight="1" x14ac:dyDescent="0.35">
      <c r="A11" s="16" t="s">
        <v>55</v>
      </c>
      <c r="B11" s="16" t="s">
        <v>46</v>
      </c>
      <c r="C11" s="16">
        <v>65</v>
      </c>
    </row>
    <row r="12" spans="1:3" ht="15" customHeight="1" x14ac:dyDescent="0.35">
      <c r="A12" s="16" t="s">
        <v>77</v>
      </c>
      <c r="B12" s="16" t="s">
        <v>41</v>
      </c>
      <c r="C12" s="16">
        <v>65</v>
      </c>
    </row>
    <row r="13" spans="1:3" ht="15" customHeight="1" x14ac:dyDescent="0.35">
      <c r="A13" s="16" t="s">
        <v>77</v>
      </c>
      <c r="B13" s="16" t="s">
        <v>46</v>
      </c>
      <c r="C13" s="16">
        <v>65</v>
      </c>
    </row>
    <row r="14" spans="1:3" ht="14.25" customHeight="1" x14ac:dyDescent="0.35">
      <c r="A14" s="16" t="s">
        <v>91</v>
      </c>
      <c r="B14" s="16" t="s">
        <v>46</v>
      </c>
      <c r="C14" s="16">
        <v>70</v>
      </c>
    </row>
    <row r="15" spans="1:3" ht="14.25" customHeight="1" x14ac:dyDescent="0.35"/>
    <row r="16" spans="1:3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1">
    <mergeCell ref="A1:C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0"/>
  <sheetViews>
    <sheetView zoomScaleNormal="100" workbookViewId="0">
      <selection activeCell="F5" sqref="F5"/>
    </sheetView>
  </sheetViews>
  <sheetFormatPr defaultColWidth="14.453125" defaultRowHeight="14.5" x14ac:dyDescent="0.35"/>
  <cols>
    <col min="1" max="1" width="18" customWidth="1"/>
    <col min="2" max="2" width="19.26953125" customWidth="1"/>
    <col min="3" max="3" width="10" customWidth="1"/>
    <col min="4" max="4" width="18" customWidth="1"/>
    <col min="5" max="5" width="14" customWidth="1"/>
    <col min="6" max="6" width="8.7265625" customWidth="1"/>
  </cols>
  <sheetData>
    <row r="1" spans="1:8" ht="15" customHeight="1" x14ac:dyDescent="0.35">
      <c r="A1" s="40" t="s">
        <v>143</v>
      </c>
      <c r="B1" s="40"/>
      <c r="C1" s="40"/>
      <c r="D1" s="40"/>
      <c r="E1" s="40"/>
      <c r="F1" s="40"/>
      <c r="G1" s="40"/>
      <c r="H1" s="40"/>
    </row>
    <row r="2" spans="1:8" ht="21.75" customHeight="1" x14ac:dyDescent="0.35">
      <c r="A2" s="2" t="s">
        <v>144</v>
      </c>
      <c r="B2" s="2" t="s">
        <v>145</v>
      </c>
      <c r="C2" s="2" t="s">
        <v>146</v>
      </c>
      <c r="D2" s="2" t="s">
        <v>147</v>
      </c>
      <c r="E2" s="2" t="s">
        <v>12</v>
      </c>
      <c r="F2" s="2" t="s">
        <v>148</v>
      </c>
      <c r="G2" s="2" t="s">
        <v>149</v>
      </c>
      <c r="H2" s="2" t="s">
        <v>150</v>
      </c>
    </row>
    <row r="3" spans="1:8" ht="15" customHeight="1" x14ac:dyDescent="0.35">
      <c r="A3" s="4" t="s">
        <v>19</v>
      </c>
      <c r="B3" s="4" t="s">
        <v>19</v>
      </c>
      <c r="C3" s="4" t="s">
        <v>19</v>
      </c>
      <c r="D3" s="4" t="s">
        <v>19</v>
      </c>
      <c r="E3" s="4" t="s">
        <v>19</v>
      </c>
      <c r="F3" s="4" t="s">
        <v>19</v>
      </c>
      <c r="G3" s="4" t="s">
        <v>19</v>
      </c>
      <c r="H3" s="4" t="s">
        <v>19</v>
      </c>
    </row>
    <row r="4" spans="1:8" ht="39.75" customHeight="1" x14ac:dyDescent="0.35">
      <c r="A4" s="17" t="s">
        <v>151</v>
      </c>
      <c r="B4" s="17" t="s">
        <v>152</v>
      </c>
      <c r="C4" s="17" t="s">
        <v>153</v>
      </c>
      <c r="D4" s="17" t="s">
        <v>154</v>
      </c>
      <c r="E4" s="17" t="s">
        <v>31</v>
      </c>
      <c r="F4" s="17" t="s">
        <v>155</v>
      </c>
      <c r="G4" s="17" t="s">
        <v>156</v>
      </c>
      <c r="H4" s="17" t="s">
        <v>157</v>
      </c>
    </row>
    <row r="5" spans="1:8" ht="15" customHeight="1" x14ac:dyDescent="0.35">
      <c r="A5" s="1">
        <v>2025</v>
      </c>
      <c r="B5" s="1">
        <v>2026</v>
      </c>
      <c r="C5" s="1">
        <v>1</v>
      </c>
      <c r="D5" s="1" t="s">
        <v>158</v>
      </c>
      <c r="E5" s="1" t="s">
        <v>159</v>
      </c>
      <c r="F5" s="1">
        <v>1600</v>
      </c>
      <c r="G5" s="41">
        <f>SUM(F5:F7,F8:F11,F12:F14)</f>
        <v>4590</v>
      </c>
      <c r="H5" s="1">
        <v>70</v>
      </c>
    </row>
    <row r="6" spans="1:8" ht="15" customHeight="1" x14ac:dyDescent="0.35">
      <c r="A6" s="1">
        <v>2025</v>
      </c>
      <c r="B6" s="1">
        <v>2026</v>
      </c>
      <c r="C6" s="1">
        <v>1</v>
      </c>
      <c r="D6" s="1" t="s">
        <v>160</v>
      </c>
      <c r="E6" s="1" t="s">
        <v>159</v>
      </c>
      <c r="F6" s="1">
        <v>240</v>
      </c>
      <c r="G6" s="41"/>
      <c r="H6" s="1">
        <v>70</v>
      </c>
    </row>
    <row r="7" spans="1:8" ht="15" customHeight="1" x14ac:dyDescent="0.35">
      <c r="A7" s="1">
        <v>2025</v>
      </c>
      <c r="B7" s="1">
        <v>2026</v>
      </c>
      <c r="C7" s="1">
        <v>1</v>
      </c>
      <c r="D7" s="1" t="s">
        <v>161</v>
      </c>
      <c r="E7" s="1" t="s">
        <v>159</v>
      </c>
      <c r="F7" s="1">
        <v>40</v>
      </c>
      <c r="G7" s="41"/>
      <c r="H7" s="1">
        <v>35</v>
      </c>
    </row>
    <row r="8" spans="1:8" ht="15" customHeight="1" x14ac:dyDescent="0.35">
      <c r="A8" s="1">
        <v>2025</v>
      </c>
      <c r="B8" s="1">
        <v>2026</v>
      </c>
      <c r="C8" s="1">
        <v>1</v>
      </c>
      <c r="D8" s="1" t="s">
        <v>162</v>
      </c>
      <c r="E8" s="1" t="s">
        <v>163</v>
      </c>
      <c r="F8" s="1">
        <v>500</v>
      </c>
      <c r="G8" s="41"/>
      <c r="H8" s="1">
        <v>50</v>
      </c>
    </row>
    <row r="9" spans="1:8" ht="15" customHeight="1" x14ac:dyDescent="0.35">
      <c r="A9" s="1">
        <v>2025</v>
      </c>
      <c r="B9" s="1">
        <v>2026</v>
      </c>
      <c r="C9" s="1">
        <v>1</v>
      </c>
      <c r="D9" s="1" t="s">
        <v>164</v>
      </c>
      <c r="E9" s="1" t="s">
        <v>163</v>
      </c>
      <c r="F9" s="1">
        <v>450</v>
      </c>
      <c r="G9" s="41"/>
      <c r="H9" s="1">
        <v>50</v>
      </c>
    </row>
    <row r="10" spans="1:8" ht="15" customHeight="1" x14ac:dyDescent="0.35">
      <c r="A10" s="1">
        <v>2025</v>
      </c>
      <c r="B10" s="1">
        <v>2026</v>
      </c>
      <c r="C10" s="1">
        <v>1</v>
      </c>
      <c r="D10" s="1" t="s">
        <v>165</v>
      </c>
      <c r="E10" s="1" t="s">
        <v>166</v>
      </c>
      <c r="F10" s="1">
        <v>350</v>
      </c>
      <c r="G10" s="41"/>
      <c r="H10" s="1">
        <v>50</v>
      </c>
    </row>
    <row r="11" spans="1:8" ht="15" customHeight="1" x14ac:dyDescent="0.35">
      <c r="A11" s="1">
        <v>2025</v>
      </c>
      <c r="B11" s="1">
        <v>2026</v>
      </c>
      <c r="C11" s="1">
        <v>1</v>
      </c>
      <c r="D11" s="1" t="s">
        <v>167</v>
      </c>
      <c r="E11" s="1" t="s">
        <v>166</v>
      </c>
      <c r="F11" s="1">
        <v>250</v>
      </c>
      <c r="G11" s="41"/>
      <c r="H11" s="1">
        <v>50</v>
      </c>
    </row>
    <row r="12" spans="1:8" ht="15" customHeight="1" x14ac:dyDescent="0.35">
      <c r="A12" s="1">
        <v>2025</v>
      </c>
      <c r="B12" s="1">
        <v>2026</v>
      </c>
      <c r="C12" s="1">
        <v>1</v>
      </c>
      <c r="D12" s="1" t="s">
        <v>158</v>
      </c>
      <c r="E12" s="1" t="s">
        <v>168</v>
      </c>
      <c r="F12" s="1">
        <v>700</v>
      </c>
      <c r="G12" s="41"/>
      <c r="H12" s="1">
        <v>60</v>
      </c>
    </row>
    <row r="13" spans="1:8" ht="15" customHeight="1" x14ac:dyDescent="0.35">
      <c r="A13" s="1">
        <v>2025</v>
      </c>
      <c r="B13" s="1">
        <v>2026</v>
      </c>
      <c r="C13" s="1">
        <v>1</v>
      </c>
      <c r="D13" s="1" t="s">
        <v>169</v>
      </c>
      <c r="E13" s="1" t="s">
        <v>170</v>
      </c>
      <c r="F13" s="1">
        <v>320</v>
      </c>
      <c r="G13" s="41"/>
      <c r="H13" s="1">
        <v>50</v>
      </c>
    </row>
    <row r="14" spans="1:8" ht="15" customHeight="1" x14ac:dyDescent="0.35">
      <c r="A14" s="1">
        <v>2025</v>
      </c>
      <c r="B14" s="1">
        <v>2026</v>
      </c>
      <c r="C14" s="1">
        <v>1</v>
      </c>
      <c r="D14" s="1" t="s">
        <v>171</v>
      </c>
      <c r="E14" s="1" t="s">
        <v>170</v>
      </c>
      <c r="F14" s="1">
        <v>140</v>
      </c>
      <c r="G14" s="41"/>
      <c r="H14" s="1">
        <v>50</v>
      </c>
    </row>
    <row r="15" spans="1:8" ht="15" customHeight="1" x14ac:dyDescent="0.35">
      <c r="A15" s="1">
        <v>2025</v>
      </c>
      <c r="B15" s="1">
        <v>2026</v>
      </c>
      <c r="C15" s="1">
        <v>1</v>
      </c>
      <c r="D15" s="1" t="s">
        <v>158</v>
      </c>
      <c r="E15" s="1" t="s">
        <v>50</v>
      </c>
      <c r="F15" s="1">
        <v>200</v>
      </c>
      <c r="G15" s="1">
        <f>SUM(F15)</f>
        <v>200</v>
      </c>
      <c r="H15" s="1">
        <v>50</v>
      </c>
    </row>
    <row r="16" spans="1:8" ht="15" customHeight="1" x14ac:dyDescent="0.35">
      <c r="A16" s="1">
        <v>2025</v>
      </c>
      <c r="B16" s="1">
        <v>2026</v>
      </c>
      <c r="C16" s="1">
        <v>1</v>
      </c>
      <c r="D16" s="18" t="s">
        <v>158</v>
      </c>
      <c r="E16" s="18" t="s">
        <v>58</v>
      </c>
      <c r="F16" s="18">
        <v>55</v>
      </c>
      <c r="G16" s="18">
        <f>SUM(F16)</f>
        <v>55</v>
      </c>
      <c r="H16" s="1">
        <v>30</v>
      </c>
    </row>
    <row r="17" spans="1:8" ht="15" customHeight="1" x14ac:dyDescent="0.35">
      <c r="A17" s="1">
        <v>2025</v>
      </c>
      <c r="B17" s="1">
        <v>2026</v>
      </c>
      <c r="C17" s="1">
        <v>2</v>
      </c>
      <c r="D17" s="1" t="s">
        <v>158</v>
      </c>
      <c r="E17" s="1" t="s">
        <v>159</v>
      </c>
      <c r="F17" s="1">
        <v>500</v>
      </c>
      <c r="G17" s="41">
        <f>SUM(F17:F23,F24:F26)</f>
        <v>1880</v>
      </c>
      <c r="H17" s="1">
        <v>70</v>
      </c>
    </row>
    <row r="18" spans="1:8" ht="14.25" customHeight="1" x14ac:dyDescent="0.35">
      <c r="A18" s="1">
        <v>2025</v>
      </c>
      <c r="B18" s="1">
        <v>2026</v>
      </c>
      <c r="C18" s="1">
        <v>2</v>
      </c>
      <c r="D18" s="1" t="s">
        <v>160</v>
      </c>
      <c r="E18" s="1" t="s">
        <v>159</v>
      </c>
      <c r="F18" s="1">
        <v>120</v>
      </c>
      <c r="G18" s="41"/>
      <c r="H18" s="1">
        <v>70</v>
      </c>
    </row>
    <row r="19" spans="1:8" ht="14.25" customHeight="1" x14ac:dyDescent="0.35">
      <c r="A19" s="1">
        <v>2025</v>
      </c>
      <c r="B19" s="1">
        <v>2026</v>
      </c>
      <c r="C19" s="1">
        <v>2</v>
      </c>
      <c r="D19" s="1" t="s">
        <v>161</v>
      </c>
      <c r="E19" s="1" t="s">
        <v>159</v>
      </c>
      <c r="F19" s="1">
        <v>30</v>
      </c>
      <c r="G19" s="41"/>
      <c r="H19" s="1">
        <v>35</v>
      </c>
    </row>
    <row r="20" spans="1:8" ht="14.25" customHeight="1" x14ac:dyDescent="0.35">
      <c r="A20" s="1">
        <v>2025</v>
      </c>
      <c r="B20" s="1">
        <v>2026</v>
      </c>
      <c r="C20" s="1">
        <v>2</v>
      </c>
      <c r="D20" s="1" t="s">
        <v>162</v>
      </c>
      <c r="E20" s="1" t="s">
        <v>163</v>
      </c>
      <c r="F20" s="1">
        <v>200</v>
      </c>
      <c r="G20" s="41"/>
      <c r="H20" s="1">
        <v>50</v>
      </c>
    </row>
    <row r="21" spans="1:8" ht="15.75" customHeight="1" x14ac:dyDescent="0.35">
      <c r="A21" s="1">
        <v>2025</v>
      </c>
      <c r="B21" s="1">
        <v>2026</v>
      </c>
      <c r="C21" s="1">
        <v>2</v>
      </c>
      <c r="D21" s="1" t="s">
        <v>164</v>
      </c>
      <c r="E21" s="1" t="s">
        <v>163</v>
      </c>
      <c r="F21" s="1">
        <v>200</v>
      </c>
      <c r="G21" s="41"/>
      <c r="H21" s="1">
        <v>50</v>
      </c>
    </row>
    <row r="22" spans="1:8" ht="15.75" customHeight="1" x14ac:dyDescent="0.35">
      <c r="A22" s="1">
        <v>2025</v>
      </c>
      <c r="B22" s="1">
        <v>2026</v>
      </c>
      <c r="C22" s="1">
        <v>2</v>
      </c>
      <c r="D22" s="1" t="s">
        <v>165</v>
      </c>
      <c r="E22" s="1" t="s">
        <v>166</v>
      </c>
      <c r="F22" s="1">
        <v>150</v>
      </c>
      <c r="G22" s="41"/>
      <c r="H22" s="1">
        <v>50</v>
      </c>
    </row>
    <row r="23" spans="1:8" ht="15.75" customHeight="1" x14ac:dyDescent="0.35">
      <c r="A23" s="1">
        <v>2025</v>
      </c>
      <c r="B23" s="1">
        <v>2026</v>
      </c>
      <c r="C23" s="1">
        <v>2</v>
      </c>
      <c r="D23" s="1" t="s">
        <v>167</v>
      </c>
      <c r="E23" s="1" t="s">
        <v>166</v>
      </c>
      <c r="F23" s="1">
        <v>100</v>
      </c>
      <c r="G23" s="41"/>
      <c r="H23" s="1">
        <v>50</v>
      </c>
    </row>
    <row r="24" spans="1:8" ht="15.75" customHeight="1" x14ac:dyDescent="0.35">
      <c r="A24" s="1">
        <v>2025</v>
      </c>
      <c r="B24" s="1">
        <v>2026</v>
      </c>
      <c r="C24" s="1">
        <v>2</v>
      </c>
      <c r="D24" s="1" t="s">
        <v>158</v>
      </c>
      <c r="E24" s="1" t="s">
        <v>168</v>
      </c>
      <c r="F24" s="1">
        <v>350</v>
      </c>
      <c r="G24" s="41"/>
      <c r="H24" s="1">
        <v>60</v>
      </c>
    </row>
    <row r="25" spans="1:8" ht="15.75" customHeight="1" x14ac:dyDescent="0.35">
      <c r="A25" s="1">
        <v>2025</v>
      </c>
      <c r="B25" s="1">
        <v>2026</v>
      </c>
      <c r="C25" s="1">
        <v>2</v>
      </c>
      <c r="D25" s="1" t="s">
        <v>169</v>
      </c>
      <c r="E25" s="1" t="s">
        <v>170</v>
      </c>
      <c r="F25" s="1">
        <v>160</v>
      </c>
      <c r="G25" s="41"/>
      <c r="H25" s="1">
        <v>50</v>
      </c>
    </row>
    <row r="26" spans="1:8" ht="15.75" customHeight="1" x14ac:dyDescent="0.35">
      <c r="A26" s="1">
        <v>2025</v>
      </c>
      <c r="B26" s="1">
        <v>2026</v>
      </c>
      <c r="C26" s="1">
        <v>2</v>
      </c>
      <c r="D26" s="1" t="s">
        <v>171</v>
      </c>
      <c r="E26" s="1" t="s">
        <v>170</v>
      </c>
      <c r="F26" s="1">
        <v>70</v>
      </c>
      <c r="G26" s="41"/>
      <c r="H26" s="1">
        <v>50</v>
      </c>
    </row>
    <row r="27" spans="1:8" ht="15.75" customHeight="1" x14ac:dyDescent="0.35">
      <c r="A27" s="1">
        <v>2025</v>
      </c>
      <c r="B27" s="1">
        <v>2026</v>
      </c>
      <c r="C27" s="1">
        <v>2</v>
      </c>
      <c r="D27" s="1" t="s">
        <v>158</v>
      </c>
      <c r="E27" s="1" t="s">
        <v>50</v>
      </c>
      <c r="F27" s="1">
        <v>100</v>
      </c>
      <c r="G27" s="1">
        <f>SUM(F27)</f>
        <v>100</v>
      </c>
      <c r="H27" s="1">
        <v>50</v>
      </c>
    </row>
    <row r="28" spans="1:8" ht="15.75" customHeight="1" x14ac:dyDescent="0.35">
      <c r="A28" s="1">
        <v>2025</v>
      </c>
      <c r="B28" s="1">
        <v>2026</v>
      </c>
      <c r="C28" s="1">
        <v>2</v>
      </c>
      <c r="D28" s="18" t="s">
        <v>158</v>
      </c>
      <c r="E28" s="18" t="s">
        <v>58</v>
      </c>
      <c r="F28" s="18">
        <v>25</v>
      </c>
      <c r="G28" s="18">
        <f>SUM(F28)</f>
        <v>25</v>
      </c>
      <c r="H28" s="1">
        <v>30</v>
      </c>
    </row>
    <row r="29" spans="1:8" ht="15.75" customHeight="1" x14ac:dyDescent="0.35"/>
    <row r="30" spans="1:8" ht="15.75" customHeight="1" x14ac:dyDescent="0.35"/>
    <row r="31" spans="1:8" ht="15.75" customHeight="1" x14ac:dyDescent="0.35"/>
    <row r="32" spans="1:8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3">
    <mergeCell ref="A1:H1"/>
    <mergeCell ref="G5:G14"/>
    <mergeCell ref="G17:G26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0"/>
  <sheetViews>
    <sheetView tabSelected="1" zoomScale="80" zoomScaleNormal="100" workbookViewId="0">
      <selection activeCell="I5" sqref="I5"/>
    </sheetView>
  </sheetViews>
  <sheetFormatPr defaultColWidth="14.453125" defaultRowHeight="14.5" x14ac:dyDescent="0.35"/>
  <cols>
    <col min="1" max="1" width="18" customWidth="1"/>
    <col min="2" max="2" width="19.7265625" customWidth="1"/>
    <col min="3" max="3" width="10" customWidth="1"/>
    <col min="4" max="5" width="18" customWidth="1"/>
    <col min="6" max="6" width="20.453125" customWidth="1"/>
  </cols>
  <sheetData>
    <row r="1" spans="1:6" ht="15" customHeight="1" x14ac:dyDescent="0.35">
      <c r="A1" s="40" t="s">
        <v>260</v>
      </c>
      <c r="B1" s="40"/>
      <c r="C1" s="40"/>
      <c r="D1" s="40"/>
      <c r="E1" s="40"/>
      <c r="F1" s="40"/>
    </row>
    <row r="2" spans="1:6" ht="21.75" customHeight="1" x14ac:dyDescent="0.35">
      <c r="A2" s="19" t="s">
        <v>144</v>
      </c>
      <c r="B2" s="19" t="s">
        <v>145</v>
      </c>
      <c r="C2" s="19" t="s">
        <v>146</v>
      </c>
      <c r="D2" s="19" t="s">
        <v>147</v>
      </c>
      <c r="E2" s="19" t="s">
        <v>172</v>
      </c>
      <c r="F2" s="19" t="s">
        <v>173</v>
      </c>
    </row>
    <row r="3" spans="1:6" ht="15" customHeight="1" x14ac:dyDescent="0.35">
      <c r="A3" s="4" t="s">
        <v>19</v>
      </c>
      <c r="B3" s="4" t="s">
        <v>19</v>
      </c>
      <c r="C3" s="4" t="s">
        <v>19</v>
      </c>
      <c r="D3" s="4" t="s">
        <v>19</v>
      </c>
      <c r="E3" s="4" t="s">
        <v>19</v>
      </c>
      <c r="F3" s="4" t="s">
        <v>19</v>
      </c>
    </row>
    <row r="4" spans="1:6" ht="39.75" customHeight="1" x14ac:dyDescent="0.35">
      <c r="A4" s="5" t="s">
        <v>151</v>
      </c>
      <c r="B4" s="5" t="s">
        <v>152</v>
      </c>
      <c r="C4" s="5" t="s">
        <v>153</v>
      </c>
      <c r="D4" s="5" t="s">
        <v>154</v>
      </c>
      <c r="E4" s="5" t="s">
        <v>174</v>
      </c>
      <c r="F4" s="5" t="s">
        <v>175</v>
      </c>
    </row>
    <row r="5" spans="1:6" ht="15" customHeight="1" x14ac:dyDescent="0.35">
      <c r="A5" s="20">
        <v>2024</v>
      </c>
      <c r="B5" s="20">
        <v>2025</v>
      </c>
      <c r="C5" s="20">
        <v>1</v>
      </c>
      <c r="D5" s="20" t="s">
        <v>158</v>
      </c>
      <c r="E5" s="20" t="s">
        <v>159</v>
      </c>
      <c r="F5" s="20">
        <v>14</v>
      </c>
    </row>
    <row r="6" spans="1:6" ht="15" customHeight="1" x14ac:dyDescent="0.35">
      <c r="A6" s="20">
        <v>2024</v>
      </c>
      <c r="B6" s="20">
        <v>2025</v>
      </c>
      <c r="C6" s="20">
        <v>2</v>
      </c>
      <c r="D6" s="20" t="s">
        <v>158</v>
      </c>
      <c r="E6" s="20" t="s">
        <v>159</v>
      </c>
      <c r="F6" s="20">
        <v>14</v>
      </c>
    </row>
    <row r="7" spans="1:6" ht="15" customHeight="1" x14ac:dyDescent="0.35">
      <c r="A7" s="20">
        <v>2025</v>
      </c>
      <c r="B7" s="20">
        <v>2026</v>
      </c>
      <c r="C7" s="20">
        <v>1</v>
      </c>
      <c r="D7" s="20" t="s">
        <v>158</v>
      </c>
      <c r="E7" s="20" t="s">
        <v>159</v>
      </c>
      <c r="F7" s="20">
        <v>10</v>
      </c>
    </row>
    <row r="8" spans="1:6" ht="15" customHeight="1" x14ac:dyDescent="0.35">
      <c r="A8" s="20">
        <v>2025</v>
      </c>
      <c r="B8" s="20">
        <v>2026</v>
      </c>
      <c r="C8" s="20">
        <v>2</v>
      </c>
      <c r="D8" s="20" t="s">
        <v>158</v>
      </c>
      <c r="E8" s="20" t="s">
        <v>159</v>
      </c>
      <c r="F8" s="20">
        <v>18</v>
      </c>
    </row>
    <row r="9" spans="1:6" ht="15" customHeight="1" x14ac:dyDescent="0.35">
      <c r="A9" s="20">
        <v>2026</v>
      </c>
      <c r="B9" s="20">
        <v>2027</v>
      </c>
      <c r="C9" s="20">
        <v>1</v>
      </c>
      <c r="D9" s="20" t="s">
        <v>158</v>
      </c>
      <c r="E9" s="20" t="s">
        <v>159</v>
      </c>
      <c r="F9" s="20">
        <v>16</v>
      </c>
    </row>
    <row r="10" spans="1:6" ht="15" customHeight="1" x14ac:dyDescent="0.35">
      <c r="A10" s="20">
        <v>2024</v>
      </c>
      <c r="B10" s="20">
        <v>2025</v>
      </c>
      <c r="C10" s="20">
        <v>1</v>
      </c>
      <c r="D10" s="21" t="s">
        <v>160</v>
      </c>
      <c r="E10" s="20" t="s">
        <v>159</v>
      </c>
      <c r="F10" s="20">
        <v>14</v>
      </c>
    </row>
    <row r="11" spans="1:6" ht="15" customHeight="1" x14ac:dyDescent="0.35">
      <c r="A11" s="20">
        <v>2024</v>
      </c>
      <c r="B11" s="20">
        <v>2025</v>
      </c>
      <c r="C11" s="20">
        <v>2</v>
      </c>
      <c r="D11" s="21" t="s">
        <v>160</v>
      </c>
      <c r="E11" s="20" t="s">
        <v>159</v>
      </c>
      <c r="F11" s="20">
        <v>14</v>
      </c>
    </row>
    <row r="12" spans="1:6" ht="15" customHeight="1" x14ac:dyDescent="0.35">
      <c r="A12" s="20">
        <v>2025</v>
      </c>
      <c r="B12" s="20">
        <v>2026</v>
      </c>
      <c r="C12" s="20">
        <v>1</v>
      </c>
      <c r="D12" s="21" t="s">
        <v>160</v>
      </c>
      <c r="E12" s="20" t="s">
        <v>159</v>
      </c>
      <c r="F12" s="20">
        <v>10</v>
      </c>
    </row>
    <row r="13" spans="1:6" ht="15" customHeight="1" x14ac:dyDescent="0.35">
      <c r="A13" s="20">
        <v>2025</v>
      </c>
      <c r="B13" s="20">
        <v>2026</v>
      </c>
      <c r="C13" s="20">
        <v>2</v>
      </c>
      <c r="D13" s="21" t="s">
        <v>160</v>
      </c>
      <c r="E13" s="20" t="s">
        <v>159</v>
      </c>
      <c r="F13" s="20">
        <v>18</v>
      </c>
    </row>
    <row r="14" spans="1:6" ht="15" customHeight="1" x14ac:dyDescent="0.35">
      <c r="A14" s="20">
        <v>2026</v>
      </c>
      <c r="B14" s="20">
        <v>2027</v>
      </c>
      <c r="C14" s="20">
        <v>1</v>
      </c>
      <c r="D14" s="21" t="s">
        <v>160</v>
      </c>
      <c r="E14" s="20" t="s">
        <v>159</v>
      </c>
      <c r="F14" s="20">
        <v>14</v>
      </c>
    </row>
    <row r="15" spans="1:6" ht="15" customHeight="1" x14ac:dyDescent="0.35">
      <c r="A15" s="20">
        <v>2024</v>
      </c>
      <c r="B15" s="20">
        <v>2025</v>
      </c>
      <c r="C15" s="20">
        <v>1</v>
      </c>
      <c r="D15" s="21" t="s">
        <v>161</v>
      </c>
      <c r="E15" s="20" t="s">
        <v>159</v>
      </c>
      <c r="F15" s="20">
        <v>14</v>
      </c>
    </row>
    <row r="16" spans="1:6" ht="15" customHeight="1" x14ac:dyDescent="0.35">
      <c r="A16" s="20">
        <v>2024</v>
      </c>
      <c r="B16" s="20">
        <v>2025</v>
      </c>
      <c r="C16" s="20">
        <v>2</v>
      </c>
      <c r="D16" s="21" t="s">
        <v>161</v>
      </c>
      <c r="E16" s="20" t="s">
        <v>159</v>
      </c>
      <c r="F16" s="20">
        <v>14</v>
      </c>
    </row>
    <row r="17" spans="1:6" ht="15" customHeight="1" x14ac:dyDescent="0.35">
      <c r="A17" s="20">
        <v>2025</v>
      </c>
      <c r="B17" s="20">
        <v>2026</v>
      </c>
      <c r="C17" s="20">
        <v>1</v>
      </c>
      <c r="D17" s="21" t="s">
        <v>161</v>
      </c>
      <c r="E17" s="20" t="s">
        <v>159</v>
      </c>
      <c r="F17" s="20">
        <v>10</v>
      </c>
    </row>
    <row r="18" spans="1:6" ht="14.25" customHeight="1" x14ac:dyDescent="0.35">
      <c r="A18" s="20">
        <v>2025</v>
      </c>
      <c r="B18" s="20">
        <v>2026</v>
      </c>
      <c r="C18" s="20">
        <v>2</v>
      </c>
      <c r="D18" s="21" t="s">
        <v>161</v>
      </c>
      <c r="E18" s="20" t="s">
        <v>159</v>
      </c>
      <c r="F18" s="20">
        <v>18</v>
      </c>
    </row>
    <row r="19" spans="1:6" ht="14.25" customHeight="1" x14ac:dyDescent="0.35">
      <c r="A19" s="20">
        <v>2026</v>
      </c>
      <c r="B19" s="20">
        <v>2027</v>
      </c>
      <c r="C19" s="20">
        <v>1</v>
      </c>
      <c r="D19" s="21" t="s">
        <v>161</v>
      </c>
      <c r="E19" s="20" t="s">
        <v>159</v>
      </c>
      <c r="F19" s="20">
        <v>16</v>
      </c>
    </row>
    <row r="20" spans="1:6" ht="15.75" customHeight="1" x14ac:dyDescent="0.35">
      <c r="A20" s="20">
        <v>2024</v>
      </c>
      <c r="B20" s="20">
        <v>2025</v>
      </c>
      <c r="C20" s="20">
        <v>1</v>
      </c>
      <c r="D20" s="21" t="s">
        <v>176</v>
      </c>
      <c r="E20" s="20" t="s">
        <v>159</v>
      </c>
      <c r="F20" s="20">
        <v>12</v>
      </c>
    </row>
    <row r="21" spans="1:6" ht="15.75" customHeight="1" x14ac:dyDescent="0.35">
      <c r="A21" s="20">
        <v>2024</v>
      </c>
      <c r="B21" s="20">
        <v>2025</v>
      </c>
      <c r="C21" s="20">
        <v>2</v>
      </c>
      <c r="D21" s="21" t="s">
        <v>176</v>
      </c>
      <c r="E21" s="20" t="s">
        <v>159</v>
      </c>
      <c r="F21" s="20">
        <v>2</v>
      </c>
    </row>
    <row r="22" spans="1:6" ht="15.75" customHeight="1" x14ac:dyDescent="0.35">
      <c r="A22" s="20">
        <v>2025</v>
      </c>
      <c r="B22" s="20">
        <v>2026</v>
      </c>
      <c r="C22" s="20">
        <v>1</v>
      </c>
      <c r="D22" s="21" t="s">
        <v>176</v>
      </c>
      <c r="E22" s="20" t="s">
        <v>159</v>
      </c>
      <c r="F22" s="20">
        <v>8</v>
      </c>
    </row>
    <row r="23" spans="1:6" ht="15.75" customHeight="1" x14ac:dyDescent="0.35">
      <c r="A23" s="20">
        <v>2025</v>
      </c>
      <c r="B23" s="20">
        <v>2026</v>
      </c>
      <c r="C23" s="20">
        <v>2</v>
      </c>
      <c r="D23" s="21" t="s">
        <v>176</v>
      </c>
      <c r="E23" s="20" t="s">
        <v>159</v>
      </c>
      <c r="F23" s="20">
        <v>14</v>
      </c>
    </row>
    <row r="24" spans="1:6" ht="15.75" customHeight="1" x14ac:dyDescent="0.35">
      <c r="A24" s="20">
        <v>2026</v>
      </c>
      <c r="B24" s="20">
        <v>2027</v>
      </c>
      <c r="C24" s="20">
        <v>1</v>
      </c>
      <c r="D24" s="21" t="s">
        <v>176</v>
      </c>
      <c r="E24" s="20" t="s">
        <v>159</v>
      </c>
      <c r="F24" s="20">
        <v>6</v>
      </c>
    </row>
    <row r="25" spans="1:6" ht="15.75" customHeight="1" x14ac:dyDescent="0.35">
      <c r="A25" s="20">
        <v>2026</v>
      </c>
      <c r="B25" s="20">
        <v>2027</v>
      </c>
      <c r="C25" s="20">
        <v>2</v>
      </c>
      <c r="D25" s="21" t="s">
        <v>176</v>
      </c>
      <c r="E25" s="20" t="s">
        <v>159</v>
      </c>
      <c r="F25" s="20">
        <v>10</v>
      </c>
    </row>
    <row r="26" spans="1:6" ht="15.75" customHeight="1" x14ac:dyDescent="0.35">
      <c r="A26" s="20">
        <v>2024</v>
      </c>
      <c r="B26" s="20">
        <v>2025</v>
      </c>
      <c r="C26" s="20">
        <v>1</v>
      </c>
      <c r="D26" s="21" t="s">
        <v>177</v>
      </c>
      <c r="E26" s="20" t="s">
        <v>159</v>
      </c>
      <c r="F26" s="20">
        <v>14</v>
      </c>
    </row>
    <row r="27" spans="1:6" ht="15.75" customHeight="1" x14ac:dyDescent="0.35">
      <c r="A27" s="20">
        <v>2024</v>
      </c>
      <c r="B27" s="20">
        <v>2025</v>
      </c>
      <c r="C27" s="20">
        <v>2</v>
      </c>
      <c r="D27" s="21" t="s">
        <v>177</v>
      </c>
      <c r="E27" s="20" t="s">
        <v>159</v>
      </c>
      <c r="F27" s="20">
        <v>14</v>
      </c>
    </row>
    <row r="28" spans="1:6" ht="15.75" customHeight="1" x14ac:dyDescent="0.35">
      <c r="A28" s="20">
        <v>2025</v>
      </c>
      <c r="B28" s="20">
        <v>2026</v>
      </c>
      <c r="C28" s="20">
        <v>1</v>
      </c>
      <c r="D28" s="21" t="s">
        <v>177</v>
      </c>
      <c r="E28" s="20" t="s">
        <v>159</v>
      </c>
      <c r="F28" s="20">
        <v>10</v>
      </c>
    </row>
    <row r="29" spans="1:6" ht="15.75" customHeight="1" x14ac:dyDescent="0.35">
      <c r="A29" s="20">
        <v>2025</v>
      </c>
      <c r="B29" s="20">
        <v>2026</v>
      </c>
      <c r="C29" s="20">
        <v>2</v>
      </c>
      <c r="D29" s="21" t="s">
        <v>177</v>
      </c>
      <c r="E29" s="20" t="s">
        <v>159</v>
      </c>
      <c r="F29" s="20">
        <v>18</v>
      </c>
    </row>
    <row r="30" spans="1:6" ht="15.75" customHeight="1" x14ac:dyDescent="0.35">
      <c r="A30" s="20">
        <v>2026</v>
      </c>
      <c r="B30" s="20">
        <v>2027</v>
      </c>
      <c r="C30" s="20">
        <v>1</v>
      </c>
      <c r="D30" s="21" t="s">
        <v>177</v>
      </c>
      <c r="E30" s="20" t="s">
        <v>159</v>
      </c>
      <c r="F30" s="20">
        <v>16</v>
      </c>
    </row>
    <row r="31" spans="1:6" ht="15.75" customHeight="1" x14ac:dyDescent="0.35">
      <c r="A31" s="20">
        <v>2024</v>
      </c>
      <c r="B31" s="20">
        <v>2025</v>
      </c>
      <c r="C31" s="20">
        <v>1</v>
      </c>
      <c r="D31" s="21" t="s">
        <v>178</v>
      </c>
      <c r="E31" s="20" t="s">
        <v>159</v>
      </c>
      <c r="F31" s="20">
        <v>4</v>
      </c>
    </row>
    <row r="32" spans="1:6" ht="15.75" customHeight="1" x14ac:dyDescent="0.35">
      <c r="A32" s="20">
        <v>2024</v>
      </c>
      <c r="B32" s="20">
        <v>2025</v>
      </c>
      <c r="C32" s="20">
        <v>2</v>
      </c>
      <c r="D32" s="21" t="s">
        <v>178</v>
      </c>
      <c r="E32" s="20" t="s">
        <v>159</v>
      </c>
      <c r="F32" s="20">
        <v>10</v>
      </c>
    </row>
    <row r="33" spans="1:6" ht="15.75" customHeight="1" x14ac:dyDescent="0.35">
      <c r="A33" s="20">
        <v>2025</v>
      </c>
      <c r="B33" s="20">
        <v>2026</v>
      </c>
      <c r="C33" s="20">
        <v>1</v>
      </c>
      <c r="D33" s="21" t="s">
        <v>178</v>
      </c>
      <c r="E33" s="20" t="s">
        <v>159</v>
      </c>
      <c r="F33" s="20">
        <v>12</v>
      </c>
    </row>
    <row r="34" spans="1:6" ht="15.75" customHeight="1" x14ac:dyDescent="0.35">
      <c r="A34" s="20">
        <v>2025</v>
      </c>
      <c r="B34" s="20">
        <v>2026</v>
      </c>
      <c r="C34" s="20">
        <v>2</v>
      </c>
      <c r="D34" s="21" t="s">
        <v>178</v>
      </c>
      <c r="E34" s="20" t="s">
        <v>159</v>
      </c>
      <c r="F34" s="20">
        <v>12</v>
      </c>
    </row>
    <row r="35" spans="1:6" ht="15.75" customHeight="1" x14ac:dyDescent="0.35">
      <c r="A35" s="20">
        <v>2026</v>
      </c>
      <c r="B35" s="20">
        <v>2027</v>
      </c>
      <c r="C35" s="20">
        <v>1</v>
      </c>
      <c r="D35" s="21" t="s">
        <v>178</v>
      </c>
      <c r="E35" s="20" t="s">
        <v>159</v>
      </c>
      <c r="F35" s="20">
        <v>10</v>
      </c>
    </row>
    <row r="36" spans="1:6" ht="15.75" customHeight="1" x14ac:dyDescent="0.35">
      <c r="A36" s="20">
        <v>2026</v>
      </c>
      <c r="B36" s="20">
        <v>2027</v>
      </c>
      <c r="C36" s="20">
        <v>2</v>
      </c>
      <c r="D36" s="21" t="s">
        <v>178</v>
      </c>
      <c r="E36" s="20" t="s">
        <v>159</v>
      </c>
      <c r="F36" s="20">
        <v>8</v>
      </c>
    </row>
    <row r="37" spans="1:6" ht="15.75" customHeight="1" x14ac:dyDescent="0.35">
      <c r="A37" s="20">
        <v>2024</v>
      </c>
      <c r="B37" s="20">
        <v>2025</v>
      </c>
      <c r="C37" s="20">
        <v>1</v>
      </c>
      <c r="D37" s="20" t="s">
        <v>158</v>
      </c>
      <c r="E37" s="20" t="s">
        <v>168</v>
      </c>
      <c r="F37" s="20">
        <v>14</v>
      </c>
    </row>
    <row r="38" spans="1:6" ht="15.75" customHeight="1" x14ac:dyDescent="0.35">
      <c r="A38" s="20">
        <v>2024</v>
      </c>
      <c r="B38" s="20">
        <v>2025</v>
      </c>
      <c r="C38" s="20">
        <v>2</v>
      </c>
      <c r="D38" s="20" t="s">
        <v>158</v>
      </c>
      <c r="E38" s="20" t="s">
        <v>168</v>
      </c>
      <c r="F38" s="20">
        <v>14</v>
      </c>
    </row>
    <row r="39" spans="1:6" ht="15.75" customHeight="1" x14ac:dyDescent="0.35">
      <c r="A39" s="20">
        <v>2025</v>
      </c>
      <c r="B39" s="20">
        <v>2026</v>
      </c>
      <c r="C39" s="20">
        <v>1</v>
      </c>
      <c r="D39" s="20" t="s">
        <v>158</v>
      </c>
      <c r="E39" s="20" t="s">
        <v>168</v>
      </c>
      <c r="F39" s="20">
        <v>10</v>
      </c>
    </row>
    <row r="40" spans="1:6" ht="15.75" customHeight="1" x14ac:dyDescent="0.35">
      <c r="A40" s="20">
        <v>2025</v>
      </c>
      <c r="B40" s="20">
        <v>2026</v>
      </c>
      <c r="C40" s="20">
        <v>2</v>
      </c>
      <c r="D40" s="20" t="s">
        <v>158</v>
      </c>
      <c r="E40" s="20" t="s">
        <v>168</v>
      </c>
      <c r="F40" s="20">
        <v>18</v>
      </c>
    </row>
    <row r="41" spans="1:6" ht="15.75" customHeight="1" x14ac:dyDescent="0.35">
      <c r="A41" s="20">
        <v>2026</v>
      </c>
      <c r="B41" s="20">
        <v>2027</v>
      </c>
      <c r="C41" s="20">
        <v>1</v>
      </c>
      <c r="D41" s="20" t="s">
        <v>158</v>
      </c>
      <c r="E41" s="20" t="s">
        <v>168</v>
      </c>
      <c r="F41" s="20">
        <v>16</v>
      </c>
    </row>
    <row r="42" spans="1:6" ht="15.75" customHeight="1" x14ac:dyDescent="0.35">
      <c r="A42" s="20">
        <v>2024</v>
      </c>
      <c r="B42" s="20">
        <v>2025</v>
      </c>
      <c r="C42" s="20">
        <v>1</v>
      </c>
      <c r="D42" s="21" t="s">
        <v>169</v>
      </c>
      <c r="E42" s="21" t="s">
        <v>170</v>
      </c>
      <c r="F42" s="20">
        <v>14</v>
      </c>
    </row>
    <row r="43" spans="1:6" ht="15.75" customHeight="1" x14ac:dyDescent="0.35">
      <c r="A43" s="20">
        <v>2024</v>
      </c>
      <c r="B43" s="20">
        <v>2025</v>
      </c>
      <c r="C43" s="20">
        <v>2</v>
      </c>
      <c r="D43" s="21" t="s">
        <v>169</v>
      </c>
      <c r="E43" s="21" t="s">
        <v>170</v>
      </c>
      <c r="F43" s="20">
        <v>14</v>
      </c>
    </row>
    <row r="44" spans="1:6" ht="15.75" customHeight="1" x14ac:dyDescent="0.35">
      <c r="A44" s="20">
        <v>2025</v>
      </c>
      <c r="B44" s="20">
        <v>2026</v>
      </c>
      <c r="C44" s="20">
        <v>1</v>
      </c>
      <c r="D44" s="21" t="s">
        <v>169</v>
      </c>
      <c r="E44" s="21" t="s">
        <v>170</v>
      </c>
      <c r="F44" s="20">
        <v>10</v>
      </c>
    </row>
    <row r="45" spans="1:6" ht="15.75" customHeight="1" x14ac:dyDescent="0.35">
      <c r="A45" s="20">
        <v>2025</v>
      </c>
      <c r="B45" s="20">
        <v>2026</v>
      </c>
      <c r="C45" s="20">
        <v>2</v>
      </c>
      <c r="D45" s="21" t="s">
        <v>169</v>
      </c>
      <c r="E45" s="21" t="s">
        <v>170</v>
      </c>
      <c r="F45" s="20">
        <v>18</v>
      </c>
    </row>
    <row r="46" spans="1:6" ht="15.75" customHeight="1" x14ac:dyDescent="0.35">
      <c r="A46" s="20">
        <v>2026</v>
      </c>
      <c r="B46" s="20">
        <v>2027</v>
      </c>
      <c r="C46" s="20">
        <v>1</v>
      </c>
      <c r="D46" s="21" t="s">
        <v>169</v>
      </c>
      <c r="E46" s="21" t="s">
        <v>170</v>
      </c>
      <c r="F46" s="20">
        <v>16</v>
      </c>
    </row>
    <row r="47" spans="1:6" ht="15.75" customHeight="1" x14ac:dyDescent="0.35">
      <c r="A47" s="20">
        <v>2024</v>
      </c>
      <c r="B47" s="20">
        <v>2025</v>
      </c>
      <c r="C47" s="20">
        <v>1</v>
      </c>
      <c r="D47" s="20" t="s">
        <v>158</v>
      </c>
      <c r="E47" s="21" t="s">
        <v>50</v>
      </c>
      <c r="F47" s="20">
        <v>14</v>
      </c>
    </row>
    <row r="48" spans="1:6" ht="15.75" customHeight="1" x14ac:dyDescent="0.35">
      <c r="A48" s="20">
        <v>2024</v>
      </c>
      <c r="B48" s="20">
        <v>2025</v>
      </c>
      <c r="C48" s="20">
        <v>2</v>
      </c>
      <c r="D48" s="20" t="s">
        <v>158</v>
      </c>
      <c r="E48" s="21" t="s">
        <v>50</v>
      </c>
      <c r="F48" s="20">
        <v>14</v>
      </c>
    </row>
    <row r="49" spans="1:6" ht="15.75" customHeight="1" x14ac:dyDescent="0.35">
      <c r="A49" s="20">
        <v>2025</v>
      </c>
      <c r="B49" s="20">
        <v>2026</v>
      </c>
      <c r="C49" s="20">
        <v>1</v>
      </c>
      <c r="D49" s="20" t="s">
        <v>158</v>
      </c>
      <c r="E49" s="21" t="s">
        <v>50</v>
      </c>
      <c r="F49" s="20">
        <v>10</v>
      </c>
    </row>
    <row r="50" spans="1:6" ht="15.75" customHeight="1" x14ac:dyDescent="0.35">
      <c r="A50" s="20">
        <v>2025</v>
      </c>
      <c r="B50" s="20">
        <v>2026</v>
      </c>
      <c r="C50" s="20">
        <v>2</v>
      </c>
      <c r="D50" s="20" t="s">
        <v>158</v>
      </c>
      <c r="E50" s="21" t="s">
        <v>50</v>
      </c>
      <c r="F50" s="20">
        <v>18</v>
      </c>
    </row>
    <row r="51" spans="1:6" ht="15.75" customHeight="1" x14ac:dyDescent="0.35">
      <c r="A51" s="20">
        <v>2026</v>
      </c>
      <c r="B51" s="20">
        <v>2027</v>
      </c>
      <c r="C51" s="20">
        <v>1</v>
      </c>
      <c r="D51" s="20" t="s">
        <v>158</v>
      </c>
      <c r="E51" s="21" t="s">
        <v>50</v>
      </c>
      <c r="F51" s="20">
        <v>16</v>
      </c>
    </row>
    <row r="52" spans="1:6" ht="15.75" customHeight="1" x14ac:dyDescent="0.35">
      <c r="A52" s="20">
        <v>2024</v>
      </c>
      <c r="B52" s="20">
        <v>2025</v>
      </c>
      <c r="C52" s="20">
        <v>1</v>
      </c>
      <c r="D52" s="21" t="s">
        <v>179</v>
      </c>
      <c r="E52" s="21" t="s">
        <v>166</v>
      </c>
      <c r="F52" s="20">
        <v>8</v>
      </c>
    </row>
    <row r="53" spans="1:6" ht="15.75" customHeight="1" x14ac:dyDescent="0.35">
      <c r="A53" s="20">
        <v>2024</v>
      </c>
      <c r="B53" s="20">
        <v>2025</v>
      </c>
      <c r="C53" s="20">
        <v>2</v>
      </c>
      <c r="D53" s="21" t="s">
        <v>179</v>
      </c>
      <c r="E53" s="21" t="s">
        <v>166</v>
      </c>
      <c r="F53" s="20">
        <v>6</v>
      </c>
    </row>
    <row r="54" spans="1:6" ht="15.75" customHeight="1" x14ac:dyDescent="0.35">
      <c r="A54" s="20">
        <v>2025</v>
      </c>
      <c r="B54" s="20">
        <v>2026</v>
      </c>
      <c r="C54" s="20">
        <v>1</v>
      </c>
      <c r="D54" s="21" t="s">
        <v>179</v>
      </c>
      <c r="E54" s="21" t="s">
        <v>166</v>
      </c>
      <c r="F54" s="20">
        <v>4</v>
      </c>
    </row>
    <row r="55" spans="1:6" ht="15.75" customHeight="1" x14ac:dyDescent="0.35">
      <c r="A55" s="20">
        <v>2025</v>
      </c>
      <c r="B55" s="20">
        <v>2026</v>
      </c>
      <c r="C55" s="20">
        <v>2</v>
      </c>
      <c r="D55" s="21" t="s">
        <v>179</v>
      </c>
      <c r="E55" s="21" t="s">
        <v>166</v>
      </c>
      <c r="F55" s="20">
        <v>12</v>
      </c>
    </row>
    <row r="56" spans="1:6" ht="15.75" customHeight="1" x14ac:dyDescent="0.35">
      <c r="A56" s="20">
        <v>2026</v>
      </c>
      <c r="B56" s="20">
        <v>2027</v>
      </c>
      <c r="C56" s="20">
        <v>1</v>
      </c>
      <c r="D56" s="21" t="s">
        <v>179</v>
      </c>
      <c r="E56" s="21" t="s">
        <v>166</v>
      </c>
      <c r="F56" s="20">
        <v>10</v>
      </c>
    </row>
    <row r="57" spans="1:6" ht="15.75" customHeight="1" x14ac:dyDescent="0.35">
      <c r="A57" s="20">
        <v>2026</v>
      </c>
      <c r="B57" s="20">
        <v>2027</v>
      </c>
      <c r="C57" s="20">
        <v>2</v>
      </c>
      <c r="D57" s="21" t="s">
        <v>179</v>
      </c>
      <c r="E57" s="21" t="s">
        <v>166</v>
      </c>
      <c r="F57" s="20">
        <v>12</v>
      </c>
    </row>
    <row r="58" spans="1:6" ht="15.75" customHeight="1" x14ac:dyDescent="0.35">
      <c r="A58" s="20">
        <v>2024</v>
      </c>
      <c r="B58" s="20">
        <v>2025</v>
      </c>
      <c r="C58" s="20">
        <v>1</v>
      </c>
      <c r="D58" s="21" t="s">
        <v>171</v>
      </c>
      <c r="E58" s="21" t="s">
        <v>166</v>
      </c>
      <c r="F58" s="20">
        <v>6</v>
      </c>
    </row>
    <row r="59" spans="1:6" ht="15.75" customHeight="1" x14ac:dyDescent="0.35">
      <c r="A59" s="20">
        <v>2024</v>
      </c>
      <c r="B59" s="20">
        <v>2025</v>
      </c>
      <c r="C59" s="20">
        <v>2</v>
      </c>
      <c r="D59" s="21" t="s">
        <v>171</v>
      </c>
      <c r="E59" s="21" t="s">
        <v>166</v>
      </c>
      <c r="F59" s="20">
        <v>6</v>
      </c>
    </row>
    <row r="60" spans="1:6" ht="15.75" customHeight="1" x14ac:dyDescent="0.35">
      <c r="A60" s="20">
        <v>2025</v>
      </c>
      <c r="B60" s="20">
        <v>2026</v>
      </c>
      <c r="C60" s="20">
        <v>1</v>
      </c>
      <c r="D60" s="21" t="s">
        <v>171</v>
      </c>
      <c r="E60" s="21" t="s">
        <v>166</v>
      </c>
      <c r="F60" s="20">
        <v>12</v>
      </c>
    </row>
    <row r="61" spans="1:6" ht="15.75" customHeight="1" x14ac:dyDescent="0.35">
      <c r="A61" s="20">
        <v>2025</v>
      </c>
      <c r="B61" s="20">
        <v>2026</v>
      </c>
      <c r="C61" s="20">
        <v>2</v>
      </c>
      <c r="D61" s="21" t="s">
        <v>171</v>
      </c>
      <c r="E61" s="21" t="s">
        <v>166</v>
      </c>
      <c r="F61" s="20">
        <v>10</v>
      </c>
    </row>
    <row r="62" spans="1:6" ht="15.75" customHeight="1" x14ac:dyDescent="0.35">
      <c r="A62" s="20">
        <v>2026</v>
      </c>
      <c r="B62" s="20">
        <v>2027</v>
      </c>
      <c r="C62" s="20">
        <v>1</v>
      </c>
      <c r="D62" s="21" t="s">
        <v>171</v>
      </c>
      <c r="E62" s="21" t="s">
        <v>166</v>
      </c>
      <c r="F62" s="20">
        <v>12</v>
      </c>
    </row>
    <row r="63" spans="1:6" ht="15.75" customHeight="1" x14ac:dyDescent="0.35">
      <c r="A63" s="20">
        <v>2026</v>
      </c>
      <c r="B63" s="20">
        <v>2027</v>
      </c>
      <c r="C63" s="20">
        <v>2</v>
      </c>
      <c r="D63" s="21" t="s">
        <v>171</v>
      </c>
      <c r="E63" s="21" t="s">
        <v>166</v>
      </c>
      <c r="F63" s="20">
        <v>6</v>
      </c>
    </row>
    <row r="64" spans="1:6" ht="15.75" customHeight="1" x14ac:dyDescent="0.35">
      <c r="A64" s="20">
        <v>2024</v>
      </c>
      <c r="B64" s="20">
        <v>2025</v>
      </c>
      <c r="C64" s="20">
        <v>1</v>
      </c>
      <c r="D64" s="21" t="s">
        <v>179</v>
      </c>
      <c r="E64" s="21" t="s">
        <v>163</v>
      </c>
      <c r="F64" s="20">
        <v>8</v>
      </c>
    </row>
    <row r="65" spans="1:6" ht="15.75" customHeight="1" x14ac:dyDescent="0.35">
      <c r="A65" s="20">
        <v>2024</v>
      </c>
      <c r="B65" s="20">
        <v>2025</v>
      </c>
      <c r="C65" s="20">
        <v>2</v>
      </c>
      <c r="D65" s="21" t="s">
        <v>179</v>
      </c>
      <c r="E65" s="21" t="s">
        <v>163</v>
      </c>
      <c r="F65" s="20">
        <v>8</v>
      </c>
    </row>
    <row r="66" spans="1:6" ht="15.75" customHeight="1" x14ac:dyDescent="0.35">
      <c r="A66" s="20">
        <v>2025</v>
      </c>
      <c r="B66" s="20">
        <v>2026</v>
      </c>
      <c r="C66" s="20">
        <v>1</v>
      </c>
      <c r="D66" s="21" t="s">
        <v>179</v>
      </c>
      <c r="E66" s="21" t="s">
        <v>163</v>
      </c>
      <c r="F66" s="20">
        <v>4</v>
      </c>
    </row>
    <row r="67" spans="1:6" ht="15.75" customHeight="1" x14ac:dyDescent="0.35">
      <c r="A67" s="20">
        <v>2025</v>
      </c>
      <c r="B67" s="20">
        <v>2026</v>
      </c>
      <c r="C67" s="20">
        <v>2</v>
      </c>
      <c r="D67" s="21" t="s">
        <v>179</v>
      </c>
      <c r="E67" s="21" t="s">
        <v>163</v>
      </c>
      <c r="F67" s="20">
        <v>12</v>
      </c>
    </row>
    <row r="68" spans="1:6" ht="15.75" customHeight="1" x14ac:dyDescent="0.35">
      <c r="A68" s="20">
        <v>2026</v>
      </c>
      <c r="B68" s="20">
        <v>2027</v>
      </c>
      <c r="C68" s="20">
        <v>1</v>
      </c>
      <c r="D68" s="21" t="s">
        <v>179</v>
      </c>
      <c r="E68" s="21" t="s">
        <v>163</v>
      </c>
      <c r="F68" s="20">
        <v>10</v>
      </c>
    </row>
    <row r="69" spans="1:6" ht="15.75" customHeight="1" x14ac:dyDescent="0.35">
      <c r="A69" s="20">
        <v>2026</v>
      </c>
      <c r="B69" s="20">
        <v>2027</v>
      </c>
      <c r="C69" s="20">
        <v>2</v>
      </c>
      <c r="D69" s="21" t="s">
        <v>179</v>
      </c>
      <c r="E69" s="21" t="s">
        <v>163</v>
      </c>
      <c r="F69" s="20">
        <v>12</v>
      </c>
    </row>
    <row r="70" spans="1:6" ht="15.75" customHeight="1" x14ac:dyDescent="0.35">
      <c r="A70" s="20">
        <v>2024</v>
      </c>
      <c r="B70" s="20">
        <v>2025</v>
      </c>
      <c r="C70" s="20">
        <v>1</v>
      </c>
      <c r="D70" s="21" t="s">
        <v>171</v>
      </c>
      <c r="E70" s="21" t="s">
        <v>163</v>
      </c>
      <c r="F70" s="20">
        <v>6</v>
      </c>
    </row>
    <row r="71" spans="1:6" ht="15.75" customHeight="1" x14ac:dyDescent="0.35">
      <c r="A71" s="20">
        <v>2024</v>
      </c>
      <c r="B71" s="20">
        <v>2025</v>
      </c>
      <c r="C71" s="20">
        <v>2</v>
      </c>
      <c r="D71" s="21" t="s">
        <v>171</v>
      </c>
      <c r="E71" s="21" t="s">
        <v>163</v>
      </c>
      <c r="F71" s="20">
        <v>6</v>
      </c>
    </row>
    <row r="72" spans="1:6" ht="15.75" customHeight="1" x14ac:dyDescent="0.35">
      <c r="A72" s="20">
        <v>2025</v>
      </c>
      <c r="B72" s="20">
        <v>2026</v>
      </c>
      <c r="C72" s="20">
        <v>1</v>
      </c>
      <c r="D72" s="21" t="s">
        <v>171</v>
      </c>
      <c r="E72" s="21" t="s">
        <v>163</v>
      </c>
      <c r="F72" s="20">
        <v>4</v>
      </c>
    </row>
    <row r="73" spans="1:6" ht="15.75" customHeight="1" x14ac:dyDescent="0.35">
      <c r="A73" s="20">
        <v>2025</v>
      </c>
      <c r="B73" s="20">
        <v>2026</v>
      </c>
      <c r="C73" s="20">
        <v>2</v>
      </c>
      <c r="D73" s="21" t="s">
        <v>171</v>
      </c>
      <c r="E73" s="21" t="s">
        <v>163</v>
      </c>
      <c r="F73" s="20">
        <v>6</v>
      </c>
    </row>
    <row r="74" spans="1:6" ht="15.75" customHeight="1" x14ac:dyDescent="0.35">
      <c r="A74" s="20">
        <v>2026</v>
      </c>
      <c r="B74" s="20">
        <v>2027</v>
      </c>
      <c r="C74" s="20">
        <v>1</v>
      </c>
      <c r="D74" s="21" t="s">
        <v>171</v>
      </c>
      <c r="E74" s="21" t="s">
        <v>163</v>
      </c>
      <c r="F74" s="20">
        <v>20</v>
      </c>
    </row>
    <row r="75" spans="1:6" ht="15.75" customHeight="1" x14ac:dyDescent="0.35">
      <c r="A75" s="20">
        <v>2026</v>
      </c>
      <c r="B75" s="20">
        <v>2027</v>
      </c>
      <c r="C75" s="20">
        <v>2</v>
      </c>
      <c r="D75" s="21" t="s">
        <v>171</v>
      </c>
      <c r="E75" s="21" t="s">
        <v>163</v>
      </c>
      <c r="F75" s="20">
        <v>8</v>
      </c>
    </row>
    <row r="76" spans="1:6" ht="15.75" customHeight="1" x14ac:dyDescent="0.35">
      <c r="A76" s="23"/>
      <c r="B76" s="23"/>
      <c r="C76" s="23"/>
      <c r="D76" s="23"/>
      <c r="E76" s="23"/>
      <c r="F76" s="24"/>
    </row>
    <row r="77" spans="1:6" ht="15.75" customHeight="1" x14ac:dyDescent="0.35">
      <c r="A77" s="20">
        <v>2025</v>
      </c>
      <c r="B77" s="20">
        <v>2026</v>
      </c>
      <c r="C77" s="20">
        <v>1</v>
      </c>
      <c r="D77" s="20" t="s">
        <v>158</v>
      </c>
      <c r="E77" s="20" t="s">
        <v>159</v>
      </c>
      <c r="F77" s="20">
        <v>14</v>
      </c>
    </row>
    <row r="78" spans="1:6" ht="15.75" customHeight="1" x14ac:dyDescent="0.35">
      <c r="A78" s="20">
        <v>2025</v>
      </c>
      <c r="B78" s="20">
        <v>2026</v>
      </c>
      <c r="C78" s="20">
        <v>2</v>
      </c>
      <c r="D78" s="20" t="s">
        <v>158</v>
      </c>
      <c r="E78" s="20" t="s">
        <v>159</v>
      </c>
      <c r="F78" s="20">
        <v>14</v>
      </c>
    </row>
    <row r="79" spans="1:6" ht="15.75" customHeight="1" x14ac:dyDescent="0.35">
      <c r="A79" s="20">
        <v>2026</v>
      </c>
      <c r="B79" s="20">
        <v>2027</v>
      </c>
      <c r="C79" s="20">
        <v>1</v>
      </c>
      <c r="D79" s="20" t="s">
        <v>158</v>
      </c>
      <c r="E79" s="20" t="s">
        <v>159</v>
      </c>
      <c r="F79" s="20">
        <v>10</v>
      </c>
    </row>
    <row r="80" spans="1:6" ht="15.75" customHeight="1" x14ac:dyDescent="0.35">
      <c r="A80" s="20">
        <v>2026</v>
      </c>
      <c r="B80" s="20">
        <v>2027</v>
      </c>
      <c r="C80" s="20">
        <v>2</v>
      </c>
      <c r="D80" s="20" t="s">
        <v>158</v>
      </c>
      <c r="E80" s="20" t="s">
        <v>159</v>
      </c>
      <c r="F80" s="20">
        <v>18</v>
      </c>
    </row>
    <row r="81" spans="1:6" ht="15.75" customHeight="1" x14ac:dyDescent="0.35">
      <c r="A81" s="20">
        <v>2027</v>
      </c>
      <c r="B81" s="20">
        <v>2028</v>
      </c>
      <c r="C81" s="20">
        <v>1</v>
      </c>
      <c r="D81" s="20" t="s">
        <v>158</v>
      </c>
      <c r="E81" s="20" t="s">
        <v>159</v>
      </c>
      <c r="F81" s="20">
        <v>16</v>
      </c>
    </row>
    <row r="82" spans="1:6" ht="15.75" customHeight="1" x14ac:dyDescent="0.35">
      <c r="A82" s="20">
        <v>2025</v>
      </c>
      <c r="B82" s="20">
        <v>2026</v>
      </c>
      <c r="C82" s="20">
        <v>1</v>
      </c>
      <c r="D82" s="21" t="s">
        <v>160</v>
      </c>
      <c r="E82" s="20" t="s">
        <v>159</v>
      </c>
      <c r="F82" s="20">
        <v>14</v>
      </c>
    </row>
    <row r="83" spans="1:6" ht="15.75" customHeight="1" x14ac:dyDescent="0.35">
      <c r="A83" s="20">
        <v>2025</v>
      </c>
      <c r="B83" s="20">
        <v>2026</v>
      </c>
      <c r="C83" s="20">
        <v>2</v>
      </c>
      <c r="D83" s="21" t="s">
        <v>160</v>
      </c>
      <c r="E83" s="20" t="s">
        <v>159</v>
      </c>
      <c r="F83" s="20">
        <v>14</v>
      </c>
    </row>
    <row r="84" spans="1:6" ht="15.75" customHeight="1" x14ac:dyDescent="0.35">
      <c r="A84" s="20">
        <v>2026</v>
      </c>
      <c r="B84" s="20">
        <v>2027</v>
      </c>
      <c r="C84" s="20">
        <v>1</v>
      </c>
      <c r="D84" s="21" t="s">
        <v>160</v>
      </c>
      <c r="E84" s="20" t="s">
        <v>159</v>
      </c>
      <c r="F84" s="20">
        <v>10</v>
      </c>
    </row>
    <row r="85" spans="1:6" ht="15.75" customHeight="1" x14ac:dyDescent="0.35">
      <c r="A85" s="20">
        <v>2026</v>
      </c>
      <c r="B85" s="20">
        <v>2027</v>
      </c>
      <c r="C85" s="20">
        <v>2</v>
      </c>
      <c r="D85" s="21" t="s">
        <v>160</v>
      </c>
      <c r="E85" s="20" t="s">
        <v>159</v>
      </c>
      <c r="F85" s="20">
        <v>18</v>
      </c>
    </row>
    <row r="86" spans="1:6" ht="15.75" customHeight="1" x14ac:dyDescent="0.35">
      <c r="A86" s="20">
        <v>2027</v>
      </c>
      <c r="B86" s="20">
        <v>2028</v>
      </c>
      <c r="C86" s="20">
        <v>1</v>
      </c>
      <c r="D86" s="21" t="s">
        <v>160</v>
      </c>
      <c r="E86" s="20" t="s">
        <v>159</v>
      </c>
      <c r="F86" s="20">
        <v>14</v>
      </c>
    </row>
    <row r="87" spans="1:6" ht="15.75" customHeight="1" x14ac:dyDescent="0.35">
      <c r="A87" s="20">
        <v>2025</v>
      </c>
      <c r="B87" s="20">
        <v>2026</v>
      </c>
      <c r="C87" s="20">
        <v>1</v>
      </c>
      <c r="D87" s="21" t="s">
        <v>161</v>
      </c>
      <c r="E87" s="20" t="s">
        <v>159</v>
      </c>
      <c r="F87" s="20">
        <v>14</v>
      </c>
    </row>
    <row r="88" spans="1:6" ht="15.75" customHeight="1" x14ac:dyDescent="0.35">
      <c r="A88" s="20">
        <v>2025</v>
      </c>
      <c r="B88" s="20">
        <v>2026</v>
      </c>
      <c r="C88" s="20">
        <v>2</v>
      </c>
      <c r="D88" s="21" t="s">
        <v>161</v>
      </c>
      <c r="E88" s="20" t="s">
        <v>159</v>
      </c>
      <c r="F88" s="20">
        <v>14</v>
      </c>
    </row>
    <row r="89" spans="1:6" ht="15.75" customHeight="1" x14ac:dyDescent="0.35">
      <c r="A89" s="20">
        <v>2026</v>
      </c>
      <c r="B89" s="20">
        <v>2027</v>
      </c>
      <c r="C89" s="20">
        <v>1</v>
      </c>
      <c r="D89" s="21" t="s">
        <v>161</v>
      </c>
      <c r="E89" s="20" t="s">
        <v>159</v>
      </c>
      <c r="F89" s="20">
        <v>10</v>
      </c>
    </row>
    <row r="90" spans="1:6" ht="15.75" customHeight="1" x14ac:dyDescent="0.35">
      <c r="A90" s="20">
        <v>2026</v>
      </c>
      <c r="B90" s="20">
        <v>2027</v>
      </c>
      <c r="C90" s="20">
        <v>2</v>
      </c>
      <c r="D90" s="21" t="s">
        <v>161</v>
      </c>
      <c r="E90" s="20" t="s">
        <v>159</v>
      </c>
      <c r="F90" s="20">
        <v>18</v>
      </c>
    </row>
    <row r="91" spans="1:6" ht="15.75" customHeight="1" x14ac:dyDescent="0.35">
      <c r="A91" s="20">
        <v>2027</v>
      </c>
      <c r="B91" s="20">
        <v>2028</v>
      </c>
      <c r="C91" s="20">
        <v>1</v>
      </c>
      <c r="D91" s="21" t="s">
        <v>161</v>
      </c>
      <c r="E91" s="20" t="s">
        <v>159</v>
      </c>
      <c r="F91" s="20">
        <v>16</v>
      </c>
    </row>
    <row r="92" spans="1:6" ht="15.75" customHeight="1" x14ac:dyDescent="0.35">
      <c r="A92" s="20">
        <v>2025</v>
      </c>
      <c r="B92" s="20">
        <v>2026</v>
      </c>
      <c r="C92" s="20">
        <v>1</v>
      </c>
      <c r="D92" s="20" t="s">
        <v>158</v>
      </c>
      <c r="E92" s="20" t="s">
        <v>168</v>
      </c>
      <c r="F92" s="20">
        <v>14</v>
      </c>
    </row>
    <row r="93" spans="1:6" ht="15.75" customHeight="1" x14ac:dyDescent="0.35">
      <c r="A93" s="20">
        <v>2025</v>
      </c>
      <c r="B93" s="20">
        <v>2026</v>
      </c>
      <c r="C93" s="20">
        <v>2</v>
      </c>
      <c r="D93" s="20" t="s">
        <v>158</v>
      </c>
      <c r="E93" s="20" t="s">
        <v>168</v>
      </c>
      <c r="F93" s="20">
        <v>14</v>
      </c>
    </row>
    <row r="94" spans="1:6" ht="15.75" customHeight="1" x14ac:dyDescent="0.35">
      <c r="A94" s="20">
        <v>2026</v>
      </c>
      <c r="B94" s="20">
        <v>2027</v>
      </c>
      <c r="C94" s="20">
        <v>1</v>
      </c>
      <c r="D94" s="20" t="s">
        <v>158</v>
      </c>
      <c r="E94" s="20" t="s">
        <v>168</v>
      </c>
      <c r="F94" s="20">
        <v>10</v>
      </c>
    </row>
    <row r="95" spans="1:6" ht="15.75" customHeight="1" x14ac:dyDescent="0.35">
      <c r="A95" s="20">
        <v>2026</v>
      </c>
      <c r="B95" s="20">
        <v>2027</v>
      </c>
      <c r="C95" s="20">
        <v>2</v>
      </c>
      <c r="D95" s="20" t="s">
        <v>158</v>
      </c>
      <c r="E95" s="20" t="s">
        <v>168</v>
      </c>
      <c r="F95" s="20">
        <v>18</v>
      </c>
    </row>
    <row r="96" spans="1:6" ht="15.75" customHeight="1" x14ac:dyDescent="0.35">
      <c r="A96" s="20">
        <v>2027</v>
      </c>
      <c r="B96" s="20">
        <v>2028</v>
      </c>
      <c r="C96" s="20">
        <v>1</v>
      </c>
      <c r="D96" s="20" t="s">
        <v>158</v>
      </c>
      <c r="E96" s="20" t="s">
        <v>168</v>
      </c>
      <c r="F96" s="20">
        <v>16</v>
      </c>
    </row>
    <row r="97" spans="1:6" ht="15.75" customHeight="1" x14ac:dyDescent="0.35">
      <c r="A97" s="20">
        <v>2025</v>
      </c>
      <c r="B97" s="20">
        <v>2026</v>
      </c>
      <c r="C97" s="20">
        <v>1</v>
      </c>
      <c r="D97" s="21" t="s">
        <v>169</v>
      </c>
      <c r="E97" s="21" t="s">
        <v>170</v>
      </c>
      <c r="F97" s="20">
        <v>14</v>
      </c>
    </row>
    <row r="98" spans="1:6" ht="15.75" customHeight="1" x14ac:dyDescent="0.35">
      <c r="A98" s="20">
        <v>2025</v>
      </c>
      <c r="B98" s="20">
        <v>2026</v>
      </c>
      <c r="C98" s="20">
        <v>2</v>
      </c>
      <c r="D98" s="21" t="s">
        <v>169</v>
      </c>
      <c r="E98" s="21" t="s">
        <v>170</v>
      </c>
      <c r="F98" s="20">
        <v>14</v>
      </c>
    </row>
    <row r="99" spans="1:6" ht="15.75" customHeight="1" x14ac:dyDescent="0.35">
      <c r="A99" s="20">
        <v>2026</v>
      </c>
      <c r="B99" s="20">
        <v>2027</v>
      </c>
      <c r="C99" s="20">
        <v>1</v>
      </c>
      <c r="D99" s="21" t="s">
        <v>169</v>
      </c>
      <c r="E99" s="21" t="s">
        <v>170</v>
      </c>
      <c r="F99" s="20">
        <v>10</v>
      </c>
    </row>
    <row r="100" spans="1:6" ht="15.75" customHeight="1" x14ac:dyDescent="0.35">
      <c r="A100" s="20">
        <v>2026</v>
      </c>
      <c r="B100" s="20">
        <v>2027</v>
      </c>
      <c r="C100" s="20">
        <v>2</v>
      </c>
      <c r="D100" s="21" t="s">
        <v>169</v>
      </c>
      <c r="E100" s="21" t="s">
        <v>170</v>
      </c>
      <c r="F100" s="20">
        <v>18</v>
      </c>
    </row>
    <row r="101" spans="1:6" ht="15.75" customHeight="1" x14ac:dyDescent="0.35">
      <c r="A101" s="20">
        <v>2027</v>
      </c>
      <c r="B101" s="20">
        <v>2028</v>
      </c>
      <c r="C101" s="20">
        <v>1</v>
      </c>
      <c r="D101" s="21" t="s">
        <v>169</v>
      </c>
      <c r="E101" s="21" t="s">
        <v>170</v>
      </c>
      <c r="F101" s="20">
        <v>16</v>
      </c>
    </row>
    <row r="102" spans="1:6" ht="15.75" customHeight="1" x14ac:dyDescent="0.35">
      <c r="A102" s="20">
        <v>2025</v>
      </c>
      <c r="B102" s="20">
        <v>2026</v>
      </c>
      <c r="C102" s="20">
        <v>1</v>
      </c>
      <c r="D102" s="21" t="s">
        <v>171</v>
      </c>
      <c r="E102" s="21" t="s">
        <v>170</v>
      </c>
      <c r="F102" s="20">
        <v>12</v>
      </c>
    </row>
    <row r="103" spans="1:6" ht="15.75" customHeight="1" x14ac:dyDescent="0.35">
      <c r="A103" s="20">
        <v>2025</v>
      </c>
      <c r="B103" s="20">
        <v>2026</v>
      </c>
      <c r="C103" s="20">
        <v>2</v>
      </c>
      <c r="D103" s="21" t="s">
        <v>171</v>
      </c>
      <c r="E103" s="21" t="s">
        <v>170</v>
      </c>
      <c r="F103" s="20">
        <v>10</v>
      </c>
    </row>
    <row r="104" spans="1:6" ht="15.75" customHeight="1" x14ac:dyDescent="0.35">
      <c r="A104" s="20">
        <v>2026</v>
      </c>
      <c r="B104" s="20">
        <v>2027</v>
      </c>
      <c r="C104" s="20">
        <v>1</v>
      </c>
      <c r="D104" s="21" t="s">
        <v>171</v>
      </c>
      <c r="E104" s="21" t="s">
        <v>170</v>
      </c>
      <c r="F104" s="20">
        <v>14</v>
      </c>
    </row>
    <row r="105" spans="1:6" ht="15.75" customHeight="1" x14ac:dyDescent="0.35">
      <c r="A105" s="20">
        <v>2026</v>
      </c>
      <c r="B105" s="20">
        <v>2027</v>
      </c>
      <c r="C105" s="20">
        <v>2</v>
      </c>
      <c r="D105" s="21" t="s">
        <v>171</v>
      </c>
      <c r="E105" s="21" t="s">
        <v>170</v>
      </c>
      <c r="F105" s="20">
        <v>6</v>
      </c>
    </row>
    <row r="106" spans="1:6" ht="15.75" customHeight="1" x14ac:dyDescent="0.35">
      <c r="A106" s="20">
        <v>2027</v>
      </c>
      <c r="B106" s="20">
        <v>2028</v>
      </c>
      <c r="C106" s="20">
        <v>1</v>
      </c>
      <c r="D106" s="21" t="s">
        <v>171</v>
      </c>
      <c r="E106" s="21" t="s">
        <v>170</v>
      </c>
      <c r="F106" s="20">
        <v>2</v>
      </c>
    </row>
    <row r="107" spans="1:6" ht="15.75" customHeight="1" x14ac:dyDescent="0.35">
      <c r="A107" s="20">
        <v>2027</v>
      </c>
      <c r="B107" s="20">
        <v>2028</v>
      </c>
      <c r="C107" s="20">
        <v>2</v>
      </c>
      <c r="D107" s="21" t="s">
        <v>171</v>
      </c>
      <c r="E107" s="21" t="s">
        <v>170</v>
      </c>
      <c r="F107" s="20">
        <v>4</v>
      </c>
    </row>
    <row r="108" spans="1:6" ht="15.75" customHeight="1" x14ac:dyDescent="0.35">
      <c r="A108" s="20">
        <v>2025</v>
      </c>
      <c r="B108" s="20">
        <v>2026</v>
      </c>
      <c r="C108" s="20">
        <v>1</v>
      </c>
      <c r="D108" s="20" t="s">
        <v>158</v>
      </c>
      <c r="E108" s="21" t="s">
        <v>50</v>
      </c>
      <c r="F108" s="20">
        <v>14</v>
      </c>
    </row>
    <row r="109" spans="1:6" ht="15.75" customHeight="1" x14ac:dyDescent="0.35">
      <c r="A109" s="20">
        <v>2025</v>
      </c>
      <c r="B109" s="20">
        <v>2026</v>
      </c>
      <c r="C109" s="20">
        <v>2</v>
      </c>
      <c r="D109" s="20" t="s">
        <v>158</v>
      </c>
      <c r="E109" s="21" t="s">
        <v>50</v>
      </c>
      <c r="F109" s="20">
        <v>14</v>
      </c>
    </row>
    <row r="110" spans="1:6" ht="15.75" customHeight="1" x14ac:dyDescent="0.35">
      <c r="A110" s="20">
        <v>2026</v>
      </c>
      <c r="B110" s="20">
        <v>2027</v>
      </c>
      <c r="C110" s="20">
        <v>1</v>
      </c>
      <c r="D110" s="20" t="s">
        <v>158</v>
      </c>
      <c r="E110" s="21" t="s">
        <v>50</v>
      </c>
      <c r="F110" s="20">
        <v>10</v>
      </c>
    </row>
    <row r="111" spans="1:6" ht="15.75" customHeight="1" x14ac:dyDescent="0.35">
      <c r="A111" s="20">
        <v>2026</v>
      </c>
      <c r="B111" s="20">
        <v>2027</v>
      </c>
      <c r="C111" s="20">
        <v>2</v>
      </c>
      <c r="D111" s="20" t="s">
        <v>158</v>
      </c>
      <c r="E111" s="21" t="s">
        <v>50</v>
      </c>
      <c r="F111" s="20">
        <v>18</v>
      </c>
    </row>
    <row r="112" spans="1:6" ht="15.75" customHeight="1" x14ac:dyDescent="0.35">
      <c r="A112" s="20">
        <v>2027</v>
      </c>
      <c r="B112" s="20">
        <v>2028</v>
      </c>
      <c r="C112" s="20">
        <v>1</v>
      </c>
      <c r="D112" s="20" t="s">
        <v>158</v>
      </c>
      <c r="E112" s="21" t="s">
        <v>50</v>
      </c>
      <c r="F112" s="20">
        <v>16</v>
      </c>
    </row>
    <row r="113" spans="1:6" ht="15.75" customHeight="1" x14ac:dyDescent="0.35">
      <c r="A113" s="20">
        <v>2025</v>
      </c>
      <c r="B113" s="20">
        <v>2026</v>
      </c>
      <c r="C113" s="20">
        <v>1</v>
      </c>
      <c r="D113" s="20" t="s">
        <v>158</v>
      </c>
      <c r="E113" s="21" t="s">
        <v>58</v>
      </c>
      <c r="F113" s="20">
        <v>14</v>
      </c>
    </row>
    <row r="114" spans="1:6" ht="15.75" customHeight="1" x14ac:dyDescent="0.35">
      <c r="A114" s="20">
        <v>2025</v>
      </c>
      <c r="B114" s="20">
        <v>2026</v>
      </c>
      <c r="C114" s="20">
        <v>2</v>
      </c>
      <c r="D114" s="20" t="s">
        <v>158</v>
      </c>
      <c r="E114" s="21" t="s">
        <v>58</v>
      </c>
      <c r="F114" s="20">
        <v>14</v>
      </c>
    </row>
    <row r="115" spans="1:6" ht="15.75" customHeight="1" x14ac:dyDescent="0.35">
      <c r="A115" s="20">
        <v>2026</v>
      </c>
      <c r="B115" s="20">
        <v>2027</v>
      </c>
      <c r="C115" s="20">
        <v>1</v>
      </c>
      <c r="D115" s="20" t="s">
        <v>158</v>
      </c>
      <c r="E115" s="21" t="s">
        <v>58</v>
      </c>
      <c r="F115" s="20">
        <v>10</v>
      </c>
    </row>
    <row r="116" spans="1:6" ht="15.75" customHeight="1" x14ac:dyDescent="0.35">
      <c r="A116" s="20">
        <v>2026</v>
      </c>
      <c r="B116" s="20">
        <v>2027</v>
      </c>
      <c r="C116" s="20">
        <v>2</v>
      </c>
      <c r="D116" s="20" t="s">
        <v>158</v>
      </c>
      <c r="E116" s="21" t="s">
        <v>58</v>
      </c>
      <c r="F116" s="20">
        <v>18</v>
      </c>
    </row>
    <row r="117" spans="1:6" ht="15.75" customHeight="1" x14ac:dyDescent="0.35">
      <c r="A117" s="20">
        <v>2027</v>
      </c>
      <c r="B117" s="20">
        <v>2028</v>
      </c>
      <c r="C117" s="20">
        <v>1</v>
      </c>
      <c r="D117" s="20" t="s">
        <v>158</v>
      </c>
      <c r="E117" s="21" t="s">
        <v>58</v>
      </c>
      <c r="F117" s="20">
        <v>16</v>
      </c>
    </row>
    <row r="118" spans="1:6" ht="15.75" customHeight="1" x14ac:dyDescent="0.35">
      <c r="A118" s="20">
        <v>2025</v>
      </c>
      <c r="B118" s="20">
        <v>2026</v>
      </c>
      <c r="C118" s="20">
        <v>1</v>
      </c>
      <c r="D118" s="21" t="s">
        <v>179</v>
      </c>
      <c r="E118" s="21" t="s">
        <v>166</v>
      </c>
      <c r="F118" s="20">
        <v>8</v>
      </c>
    </row>
    <row r="119" spans="1:6" ht="15.75" customHeight="1" x14ac:dyDescent="0.35">
      <c r="A119" s="20">
        <v>2025</v>
      </c>
      <c r="B119" s="20">
        <v>2026</v>
      </c>
      <c r="C119" s="20">
        <v>2</v>
      </c>
      <c r="D119" s="21" t="s">
        <v>179</v>
      </c>
      <c r="E119" s="21" t="s">
        <v>166</v>
      </c>
      <c r="F119" s="20">
        <v>8</v>
      </c>
    </row>
    <row r="120" spans="1:6" ht="15.75" customHeight="1" x14ac:dyDescent="0.35">
      <c r="A120" s="20">
        <v>2026</v>
      </c>
      <c r="B120" s="20">
        <v>2027</v>
      </c>
      <c r="C120" s="20">
        <v>1</v>
      </c>
      <c r="D120" s="21" t="s">
        <v>179</v>
      </c>
      <c r="E120" s="21" t="s">
        <v>166</v>
      </c>
      <c r="F120" s="20">
        <v>4</v>
      </c>
    </row>
    <row r="121" spans="1:6" ht="15.75" customHeight="1" x14ac:dyDescent="0.35">
      <c r="A121" s="20">
        <v>2026</v>
      </c>
      <c r="B121" s="20">
        <v>2027</v>
      </c>
      <c r="C121" s="20">
        <v>2</v>
      </c>
      <c r="D121" s="21" t="s">
        <v>179</v>
      </c>
      <c r="E121" s="21" t="s">
        <v>166</v>
      </c>
      <c r="F121" s="20">
        <v>12</v>
      </c>
    </row>
    <row r="122" spans="1:6" ht="15.75" customHeight="1" x14ac:dyDescent="0.35">
      <c r="A122" s="20">
        <v>2027</v>
      </c>
      <c r="B122" s="20">
        <v>2028</v>
      </c>
      <c r="C122" s="20">
        <v>1</v>
      </c>
      <c r="D122" s="21" t="s">
        <v>179</v>
      </c>
      <c r="E122" s="21" t="s">
        <v>166</v>
      </c>
      <c r="F122" s="20">
        <v>10</v>
      </c>
    </row>
    <row r="123" spans="1:6" ht="15.75" customHeight="1" x14ac:dyDescent="0.35">
      <c r="A123" s="20">
        <v>2027</v>
      </c>
      <c r="B123" s="20">
        <v>2028</v>
      </c>
      <c r="C123" s="20">
        <v>2</v>
      </c>
      <c r="D123" s="21" t="s">
        <v>179</v>
      </c>
      <c r="E123" s="21" t="s">
        <v>166</v>
      </c>
      <c r="F123" s="20">
        <v>12</v>
      </c>
    </row>
    <row r="124" spans="1:6" ht="15.75" customHeight="1" x14ac:dyDescent="0.35">
      <c r="A124" s="20">
        <v>2025</v>
      </c>
      <c r="B124" s="20">
        <v>2026</v>
      </c>
      <c r="C124" s="20">
        <v>1</v>
      </c>
      <c r="D124" s="21" t="s">
        <v>171</v>
      </c>
      <c r="E124" s="21" t="s">
        <v>166</v>
      </c>
      <c r="F124" s="20">
        <v>6</v>
      </c>
    </row>
    <row r="125" spans="1:6" ht="15.75" customHeight="1" x14ac:dyDescent="0.35">
      <c r="A125" s="20">
        <v>2025</v>
      </c>
      <c r="B125" s="20">
        <v>2026</v>
      </c>
      <c r="C125" s="20">
        <v>2</v>
      </c>
      <c r="D125" s="21" t="s">
        <v>171</v>
      </c>
      <c r="E125" s="21" t="s">
        <v>166</v>
      </c>
      <c r="F125" s="20">
        <v>6</v>
      </c>
    </row>
    <row r="126" spans="1:6" ht="15.75" customHeight="1" x14ac:dyDescent="0.35">
      <c r="A126" s="20">
        <v>2026</v>
      </c>
      <c r="B126" s="20">
        <v>2027</v>
      </c>
      <c r="C126" s="20">
        <v>1</v>
      </c>
      <c r="D126" s="21" t="s">
        <v>171</v>
      </c>
      <c r="E126" s="21" t="s">
        <v>166</v>
      </c>
      <c r="F126" s="20">
        <v>12</v>
      </c>
    </row>
    <row r="127" spans="1:6" ht="15.75" customHeight="1" x14ac:dyDescent="0.35">
      <c r="A127" s="20">
        <v>2026</v>
      </c>
      <c r="B127" s="20">
        <v>2027</v>
      </c>
      <c r="C127" s="20">
        <v>2</v>
      </c>
      <c r="D127" s="21" t="s">
        <v>171</v>
      </c>
      <c r="E127" s="21" t="s">
        <v>166</v>
      </c>
      <c r="F127" s="20">
        <v>10</v>
      </c>
    </row>
    <row r="128" spans="1:6" ht="15.75" customHeight="1" x14ac:dyDescent="0.35">
      <c r="A128" s="20">
        <v>2027</v>
      </c>
      <c r="B128" s="20">
        <v>2028</v>
      </c>
      <c r="C128" s="20">
        <v>1</v>
      </c>
      <c r="D128" s="21" t="s">
        <v>171</v>
      </c>
      <c r="E128" s="21" t="s">
        <v>166</v>
      </c>
      <c r="F128" s="20">
        <v>12</v>
      </c>
    </row>
    <row r="129" spans="1:6" ht="15.75" customHeight="1" x14ac:dyDescent="0.35">
      <c r="A129" s="20">
        <v>2027</v>
      </c>
      <c r="B129" s="20">
        <v>2028</v>
      </c>
      <c r="C129" s="20">
        <v>2</v>
      </c>
      <c r="D129" s="21" t="s">
        <v>171</v>
      </c>
      <c r="E129" s="21" t="s">
        <v>166</v>
      </c>
      <c r="F129" s="20">
        <v>6</v>
      </c>
    </row>
    <row r="130" spans="1:6" ht="15.75" customHeight="1" x14ac:dyDescent="0.35">
      <c r="A130" s="20">
        <v>2025</v>
      </c>
      <c r="B130" s="20">
        <v>2026</v>
      </c>
      <c r="C130" s="20">
        <v>1</v>
      </c>
      <c r="D130" s="21" t="s">
        <v>179</v>
      </c>
      <c r="E130" s="21" t="s">
        <v>163</v>
      </c>
      <c r="F130" s="20">
        <v>8</v>
      </c>
    </row>
    <row r="131" spans="1:6" ht="15.75" customHeight="1" x14ac:dyDescent="0.35">
      <c r="A131" s="20">
        <v>2025</v>
      </c>
      <c r="B131" s="20">
        <v>2026</v>
      </c>
      <c r="C131" s="20">
        <v>2</v>
      </c>
      <c r="D131" s="21" t="s">
        <v>179</v>
      </c>
      <c r="E131" s="21" t="s">
        <v>163</v>
      </c>
      <c r="F131" s="20">
        <v>8</v>
      </c>
    </row>
    <row r="132" spans="1:6" ht="15.75" customHeight="1" x14ac:dyDescent="0.35">
      <c r="A132" s="20">
        <v>2026</v>
      </c>
      <c r="B132" s="20">
        <v>2027</v>
      </c>
      <c r="C132" s="20">
        <v>1</v>
      </c>
      <c r="D132" s="21" t="s">
        <v>179</v>
      </c>
      <c r="E132" s="21" t="s">
        <v>163</v>
      </c>
      <c r="F132" s="20">
        <v>4</v>
      </c>
    </row>
    <row r="133" spans="1:6" ht="15.75" customHeight="1" x14ac:dyDescent="0.35">
      <c r="A133" s="20">
        <v>2026</v>
      </c>
      <c r="B133" s="20">
        <v>2027</v>
      </c>
      <c r="C133" s="20">
        <v>2</v>
      </c>
      <c r="D133" s="21" t="s">
        <v>179</v>
      </c>
      <c r="E133" s="21" t="s">
        <v>163</v>
      </c>
      <c r="F133" s="20">
        <v>12</v>
      </c>
    </row>
    <row r="134" spans="1:6" ht="15.75" customHeight="1" x14ac:dyDescent="0.35">
      <c r="A134" s="20">
        <v>2027</v>
      </c>
      <c r="B134" s="20">
        <v>2028</v>
      </c>
      <c r="C134" s="20">
        <v>1</v>
      </c>
      <c r="D134" s="21" t="s">
        <v>179</v>
      </c>
      <c r="E134" s="21" t="s">
        <v>163</v>
      </c>
      <c r="F134" s="20">
        <v>10</v>
      </c>
    </row>
    <row r="135" spans="1:6" ht="15.75" customHeight="1" x14ac:dyDescent="0.35">
      <c r="A135" s="20">
        <v>2027</v>
      </c>
      <c r="B135" s="20">
        <v>2028</v>
      </c>
      <c r="C135" s="20">
        <v>2</v>
      </c>
      <c r="D135" s="21" t="s">
        <v>179</v>
      </c>
      <c r="E135" s="21" t="s">
        <v>163</v>
      </c>
      <c r="F135" s="20">
        <v>12</v>
      </c>
    </row>
    <row r="136" spans="1:6" ht="15.75" customHeight="1" x14ac:dyDescent="0.35">
      <c r="A136" s="20">
        <v>2025</v>
      </c>
      <c r="B136" s="20">
        <v>2026</v>
      </c>
      <c r="C136" s="20">
        <v>1</v>
      </c>
      <c r="D136" s="21" t="s">
        <v>171</v>
      </c>
      <c r="E136" s="21" t="s">
        <v>163</v>
      </c>
      <c r="F136" s="20">
        <v>6</v>
      </c>
    </row>
    <row r="137" spans="1:6" ht="15.75" customHeight="1" x14ac:dyDescent="0.35">
      <c r="A137" s="20">
        <v>2025</v>
      </c>
      <c r="B137" s="20">
        <v>2026</v>
      </c>
      <c r="C137" s="20">
        <v>2</v>
      </c>
      <c r="D137" s="21" t="s">
        <v>171</v>
      </c>
      <c r="E137" s="21" t="s">
        <v>163</v>
      </c>
      <c r="F137" s="20">
        <v>6</v>
      </c>
    </row>
    <row r="138" spans="1:6" ht="15.75" customHeight="1" x14ac:dyDescent="0.35">
      <c r="A138" s="20">
        <v>2026</v>
      </c>
      <c r="B138" s="20">
        <v>2027</v>
      </c>
      <c r="C138" s="20">
        <v>1</v>
      </c>
      <c r="D138" s="21" t="s">
        <v>171</v>
      </c>
      <c r="E138" s="21" t="s">
        <v>163</v>
      </c>
      <c r="F138" s="20">
        <v>4</v>
      </c>
    </row>
    <row r="139" spans="1:6" ht="15.75" customHeight="1" x14ac:dyDescent="0.35">
      <c r="A139" s="20">
        <v>2026</v>
      </c>
      <c r="B139" s="20">
        <v>2027</v>
      </c>
      <c r="C139" s="20">
        <v>2</v>
      </c>
      <c r="D139" s="21" t="s">
        <v>171</v>
      </c>
      <c r="E139" s="21" t="s">
        <v>163</v>
      </c>
      <c r="F139" s="20">
        <v>6</v>
      </c>
    </row>
    <row r="140" spans="1:6" ht="15.75" customHeight="1" x14ac:dyDescent="0.35">
      <c r="A140" s="20">
        <v>2027</v>
      </c>
      <c r="B140" s="20">
        <v>2028</v>
      </c>
      <c r="C140" s="20">
        <v>1</v>
      </c>
      <c r="D140" s="21" t="s">
        <v>171</v>
      </c>
      <c r="E140" s="21" t="s">
        <v>163</v>
      </c>
      <c r="F140" s="20">
        <v>20</v>
      </c>
    </row>
    <row r="141" spans="1:6" ht="15.75" customHeight="1" x14ac:dyDescent="0.35">
      <c r="A141" s="20">
        <v>2027</v>
      </c>
      <c r="B141" s="20">
        <v>2028</v>
      </c>
      <c r="C141" s="20">
        <v>2</v>
      </c>
      <c r="D141" s="21" t="s">
        <v>171</v>
      </c>
      <c r="E141" s="21" t="s">
        <v>163</v>
      </c>
      <c r="F141" s="20">
        <v>8</v>
      </c>
    </row>
    <row r="142" spans="1:6" ht="15.75" customHeight="1" x14ac:dyDescent="0.35">
      <c r="A142" s="23"/>
      <c r="B142" s="23"/>
      <c r="C142" s="23"/>
      <c r="D142" s="23"/>
      <c r="E142" s="23"/>
      <c r="F142" s="24"/>
    </row>
    <row r="143" spans="1:6" ht="15.75" customHeight="1" x14ac:dyDescent="0.35">
      <c r="A143" s="20">
        <v>2026</v>
      </c>
      <c r="B143" s="20">
        <v>2027</v>
      </c>
      <c r="C143" s="20">
        <v>1</v>
      </c>
      <c r="D143" s="20" t="s">
        <v>158</v>
      </c>
      <c r="E143" s="20" t="s">
        <v>159</v>
      </c>
      <c r="F143" s="20">
        <v>14</v>
      </c>
    </row>
    <row r="144" spans="1:6" ht="15.75" customHeight="1" x14ac:dyDescent="0.35">
      <c r="A144" s="20">
        <v>2026</v>
      </c>
      <c r="B144" s="20">
        <v>2027</v>
      </c>
      <c r="C144" s="20">
        <v>2</v>
      </c>
      <c r="D144" s="20" t="s">
        <v>158</v>
      </c>
      <c r="E144" s="20" t="s">
        <v>159</v>
      </c>
      <c r="F144" s="20">
        <v>14</v>
      </c>
    </row>
    <row r="145" spans="1:6" ht="15.75" customHeight="1" x14ac:dyDescent="0.35">
      <c r="A145" s="20">
        <v>2027</v>
      </c>
      <c r="B145" s="20">
        <v>2028</v>
      </c>
      <c r="C145" s="20">
        <v>1</v>
      </c>
      <c r="D145" s="20" t="s">
        <v>158</v>
      </c>
      <c r="E145" s="20" t="s">
        <v>159</v>
      </c>
      <c r="F145" s="20">
        <v>10</v>
      </c>
    </row>
    <row r="146" spans="1:6" ht="15.75" customHeight="1" x14ac:dyDescent="0.35">
      <c r="A146" s="20">
        <v>2027</v>
      </c>
      <c r="B146" s="20">
        <v>2028</v>
      </c>
      <c r="C146" s="20">
        <v>2</v>
      </c>
      <c r="D146" s="20" t="s">
        <v>158</v>
      </c>
      <c r="E146" s="20" t="s">
        <v>159</v>
      </c>
      <c r="F146" s="20">
        <v>18</v>
      </c>
    </row>
    <row r="147" spans="1:6" ht="15.75" customHeight="1" x14ac:dyDescent="0.35">
      <c r="A147" s="20">
        <v>2028</v>
      </c>
      <c r="B147" s="20">
        <v>2029</v>
      </c>
      <c r="C147" s="20">
        <v>1</v>
      </c>
      <c r="D147" s="20" t="s">
        <v>158</v>
      </c>
      <c r="E147" s="20" t="s">
        <v>159</v>
      </c>
      <c r="F147" s="20">
        <v>16</v>
      </c>
    </row>
    <row r="148" spans="1:6" ht="15.75" customHeight="1" x14ac:dyDescent="0.35">
      <c r="A148" s="20">
        <v>2026</v>
      </c>
      <c r="B148" s="20">
        <v>2027</v>
      </c>
      <c r="C148" s="20">
        <v>1</v>
      </c>
      <c r="D148" s="21" t="s">
        <v>160</v>
      </c>
      <c r="E148" s="20" t="s">
        <v>159</v>
      </c>
      <c r="F148" s="20">
        <v>14</v>
      </c>
    </row>
    <row r="149" spans="1:6" ht="15.75" customHeight="1" x14ac:dyDescent="0.35">
      <c r="A149" s="20">
        <v>2026</v>
      </c>
      <c r="B149" s="20">
        <v>2027</v>
      </c>
      <c r="C149" s="20">
        <v>2</v>
      </c>
      <c r="D149" s="21" t="s">
        <v>160</v>
      </c>
      <c r="E149" s="20" t="s">
        <v>159</v>
      </c>
      <c r="F149" s="20">
        <v>14</v>
      </c>
    </row>
    <row r="150" spans="1:6" ht="15.75" customHeight="1" x14ac:dyDescent="0.35">
      <c r="A150" s="20">
        <v>2027</v>
      </c>
      <c r="B150" s="20">
        <v>2028</v>
      </c>
      <c r="C150" s="20">
        <v>1</v>
      </c>
      <c r="D150" s="21" t="s">
        <v>160</v>
      </c>
      <c r="E150" s="20" t="s">
        <v>159</v>
      </c>
      <c r="F150" s="20">
        <v>10</v>
      </c>
    </row>
    <row r="151" spans="1:6" ht="15.75" customHeight="1" x14ac:dyDescent="0.35">
      <c r="A151" s="20">
        <v>2027</v>
      </c>
      <c r="B151" s="20">
        <v>2028</v>
      </c>
      <c r="C151" s="20">
        <v>2</v>
      </c>
      <c r="D151" s="21" t="s">
        <v>160</v>
      </c>
      <c r="E151" s="20" t="s">
        <v>159</v>
      </c>
      <c r="F151" s="20">
        <v>18</v>
      </c>
    </row>
    <row r="152" spans="1:6" ht="15.75" customHeight="1" x14ac:dyDescent="0.35">
      <c r="A152" s="20">
        <v>2028</v>
      </c>
      <c r="B152" s="20">
        <v>2029</v>
      </c>
      <c r="C152" s="20">
        <v>1</v>
      </c>
      <c r="D152" s="21" t="s">
        <v>160</v>
      </c>
      <c r="E152" s="20" t="s">
        <v>159</v>
      </c>
      <c r="F152" s="20">
        <v>14</v>
      </c>
    </row>
    <row r="153" spans="1:6" ht="15.75" customHeight="1" x14ac:dyDescent="0.35">
      <c r="A153" s="20">
        <v>2026</v>
      </c>
      <c r="B153" s="20">
        <v>2027</v>
      </c>
      <c r="C153" s="20">
        <v>1</v>
      </c>
      <c r="D153" s="21" t="s">
        <v>161</v>
      </c>
      <c r="E153" s="20" t="s">
        <v>159</v>
      </c>
      <c r="F153" s="20">
        <v>14</v>
      </c>
    </row>
    <row r="154" spans="1:6" ht="15.75" customHeight="1" x14ac:dyDescent="0.35">
      <c r="A154" s="20">
        <v>2026</v>
      </c>
      <c r="B154" s="20">
        <v>2027</v>
      </c>
      <c r="C154" s="20">
        <v>2</v>
      </c>
      <c r="D154" s="21" t="s">
        <v>161</v>
      </c>
      <c r="E154" s="20" t="s">
        <v>159</v>
      </c>
      <c r="F154" s="20">
        <v>14</v>
      </c>
    </row>
    <row r="155" spans="1:6" ht="15.75" customHeight="1" x14ac:dyDescent="0.35">
      <c r="A155" s="20">
        <v>2027</v>
      </c>
      <c r="B155" s="20">
        <v>2028</v>
      </c>
      <c r="C155" s="20">
        <v>1</v>
      </c>
      <c r="D155" s="21" t="s">
        <v>161</v>
      </c>
      <c r="E155" s="20" t="s">
        <v>159</v>
      </c>
      <c r="F155" s="20">
        <v>10</v>
      </c>
    </row>
    <row r="156" spans="1:6" ht="15.75" customHeight="1" x14ac:dyDescent="0.35">
      <c r="A156" s="20">
        <v>2027</v>
      </c>
      <c r="B156" s="20">
        <v>2028</v>
      </c>
      <c r="C156" s="20">
        <v>2</v>
      </c>
      <c r="D156" s="21" t="s">
        <v>161</v>
      </c>
      <c r="E156" s="20" t="s">
        <v>159</v>
      </c>
      <c r="F156" s="20">
        <v>18</v>
      </c>
    </row>
    <row r="157" spans="1:6" ht="15.75" customHeight="1" x14ac:dyDescent="0.35">
      <c r="A157" s="20">
        <v>2028</v>
      </c>
      <c r="B157" s="20">
        <v>2029</v>
      </c>
      <c r="C157" s="20">
        <v>1</v>
      </c>
      <c r="D157" s="21" t="s">
        <v>161</v>
      </c>
      <c r="E157" s="20" t="s">
        <v>159</v>
      </c>
      <c r="F157" s="20">
        <v>16</v>
      </c>
    </row>
    <row r="158" spans="1:6" ht="15.75" customHeight="1" x14ac:dyDescent="0.35">
      <c r="A158" s="20">
        <v>2026</v>
      </c>
      <c r="B158" s="20">
        <v>2027</v>
      </c>
      <c r="C158" s="20">
        <v>1</v>
      </c>
      <c r="D158" s="20" t="s">
        <v>158</v>
      </c>
      <c r="E158" s="20" t="s">
        <v>168</v>
      </c>
      <c r="F158" s="20">
        <v>14</v>
      </c>
    </row>
    <row r="159" spans="1:6" ht="15.75" customHeight="1" x14ac:dyDescent="0.35">
      <c r="A159" s="20">
        <v>2026</v>
      </c>
      <c r="B159" s="20">
        <v>2027</v>
      </c>
      <c r="C159" s="20">
        <v>2</v>
      </c>
      <c r="D159" s="20" t="s">
        <v>158</v>
      </c>
      <c r="E159" s="20" t="s">
        <v>168</v>
      </c>
      <c r="F159" s="20">
        <v>14</v>
      </c>
    </row>
    <row r="160" spans="1:6" ht="15.75" customHeight="1" x14ac:dyDescent="0.35">
      <c r="A160" s="20">
        <v>2027</v>
      </c>
      <c r="B160" s="20">
        <v>2028</v>
      </c>
      <c r="C160" s="20">
        <v>1</v>
      </c>
      <c r="D160" s="20" t="s">
        <v>158</v>
      </c>
      <c r="E160" s="20" t="s">
        <v>168</v>
      </c>
      <c r="F160" s="20">
        <v>10</v>
      </c>
    </row>
    <row r="161" spans="1:6" ht="15.75" customHeight="1" x14ac:dyDescent="0.35">
      <c r="A161" s="20">
        <v>2027</v>
      </c>
      <c r="B161" s="20">
        <v>2028</v>
      </c>
      <c r="C161" s="20">
        <v>2</v>
      </c>
      <c r="D161" s="20" t="s">
        <v>158</v>
      </c>
      <c r="E161" s="20" t="s">
        <v>168</v>
      </c>
      <c r="F161" s="20">
        <v>18</v>
      </c>
    </row>
    <row r="162" spans="1:6" ht="15.75" customHeight="1" x14ac:dyDescent="0.35">
      <c r="A162" s="20">
        <v>2028</v>
      </c>
      <c r="B162" s="20">
        <v>2029</v>
      </c>
      <c r="C162" s="20">
        <v>1</v>
      </c>
      <c r="D162" s="20" t="s">
        <v>158</v>
      </c>
      <c r="E162" s="20" t="s">
        <v>168</v>
      </c>
      <c r="F162" s="20">
        <v>16</v>
      </c>
    </row>
    <row r="163" spans="1:6" ht="15.75" customHeight="1" x14ac:dyDescent="0.35">
      <c r="A163" s="20">
        <v>2026</v>
      </c>
      <c r="B163" s="20">
        <v>2027</v>
      </c>
      <c r="C163" s="20">
        <v>1</v>
      </c>
      <c r="D163" s="21" t="s">
        <v>169</v>
      </c>
      <c r="E163" s="21" t="s">
        <v>170</v>
      </c>
      <c r="F163" s="20">
        <v>14</v>
      </c>
    </row>
    <row r="164" spans="1:6" ht="15.75" customHeight="1" x14ac:dyDescent="0.35">
      <c r="A164" s="20">
        <v>2026</v>
      </c>
      <c r="B164" s="20">
        <v>2027</v>
      </c>
      <c r="C164" s="20">
        <v>2</v>
      </c>
      <c r="D164" s="21" t="s">
        <v>169</v>
      </c>
      <c r="E164" s="21" t="s">
        <v>170</v>
      </c>
      <c r="F164" s="20">
        <v>14</v>
      </c>
    </row>
    <row r="165" spans="1:6" ht="15.75" customHeight="1" x14ac:dyDescent="0.35">
      <c r="A165" s="20">
        <v>2027</v>
      </c>
      <c r="B165" s="20">
        <v>2028</v>
      </c>
      <c r="C165" s="20">
        <v>1</v>
      </c>
      <c r="D165" s="21" t="s">
        <v>169</v>
      </c>
      <c r="E165" s="21" t="s">
        <v>170</v>
      </c>
      <c r="F165" s="20">
        <v>10</v>
      </c>
    </row>
    <row r="166" spans="1:6" ht="15.75" customHeight="1" x14ac:dyDescent="0.35">
      <c r="A166" s="20">
        <v>2027</v>
      </c>
      <c r="B166" s="20">
        <v>2028</v>
      </c>
      <c r="C166" s="20">
        <v>2</v>
      </c>
      <c r="D166" s="21" t="s">
        <v>169</v>
      </c>
      <c r="E166" s="21" t="s">
        <v>170</v>
      </c>
      <c r="F166" s="20">
        <v>18</v>
      </c>
    </row>
    <row r="167" spans="1:6" ht="15.75" customHeight="1" x14ac:dyDescent="0.35">
      <c r="A167" s="20">
        <v>2028</v>
      </c>
      <c r="B167" s="20">
        <v>2029</v>
      </c>
      <c r="C167" s="20">
        <v>1</v>
      </c>
      <c r="D167" s="21" t="s">
        <v>169</v>
      </c>
      <c r="E167" s="21" t="s">
        <v>170</v>
      </c>
      <c r="F167" s="20">
        <v>16</v>
      </c>
    </row>
    <row r="168" spans="1:6" ht="15.75" customHeight="1" x14ac:dyDescent="0.35">
      <c r="A168" s="20">
        <v>2025</v>
      </c>
      <c r="B168" s="20">
        <v>2026</v>
      </c>
      <c r="C168" s="20">
        <v>1</v>
      </c>
      <c r="D168" s="21" t="s">
        <v>171</v>
      </c>
      <c r="E168" s="21" t="s">
        <v>170</v>
      </c>
      <c r="F168" s="20">
        <v>12</v>
      </c>
    </row>
    <row r="169" spans="1:6" ht="15.75" customHeight="1" x14ac:dyDescent="0.35">
      <c r="A169" s="20">
        <v>2025</v>
      </c>
      <c r="B169" s="20">
        <v>2026</v>
      </c>
      <c r="C169" s="20">
        <v>2</v>
      </c>
      <c r="D169" s="21" t="s">
        <v>171</v>
      </c>
      <c r="E169" s="21" t="s">
        <v>170</v>
      </c>
      <c r="F169" s="20">
        <v>10</v>
      </c>
    </row>
    <row r="170" spans="1:6" ht="15.75" customHeight="1" x14ac:dyDescent="0.35">
      <c r="A170" s="20">
        <v>2026</v>
      </c>
      <c r="B170" s="20">
        <v>2027</v>
      </c>
      <c r="C170" s="20">
        <v>1</v>
      </c>
      <c r="D170" s="21" t="s">
        <v>171</v>
      </c>
      <c r="E170" s="21" t="s">
        <v>170</v>
      </c>
      <c r="F170" s="20">
        <v>14</v>
      </c>
    </row>
    <row r="171" spans="1:6" ht="15.75" customHeight="1" x14ac:dyDescent="0.35">
      <c r="A171" s="20">
        <v>2026</v>
      </c>
      <c r="B171" s="20">
        <v>2027</v>
      </c>
      <c r="C171" s="20">
        <v>2</v>
      </c>
      <c r="D171" s="21" t="s">
        <v>171</v>
      </c>
      <c r="E171" s="21" t="s">
        <v>170</v>
      </c>
      <c r="F171" s="20">
        <v>6</v>
      </c>
    </row>
    <row r="172" spans="1:6" ht="15.75" customHeight="1" x14ac:dyDescent="0.35">
      <c r="A172" s="20">
        <v>2027</v>
      </c>
      <c r="B172" s="20">
        <v>2028</v>
      </c>
      <c r="C172" s="20">
        <v>1</v>
      </c>
      <c r="D172" s="21" t="s">
        <v>171</v>
      </c>
      <c r="E172" s="21" t="s">
        <v>170</v>
      </c>
      <c r="F172" s="20">
        <v>2</v>
      </c>
    </row>
    <row r="173" spans="1:6" ht="15.75" customHeight="1" x14ac:dyDescent="0.35">
      <c r="A173" s="20">
        <v>2027</v>
      </c>
      <c r="B173" s="20">
        <v>2028</v>
      </c>
      <c r="C173" s="20">
        <v>2</v>
      </c>
      <c r="D173" s="21" t="s">
        <v>171</v>
      </c>
      <c r="E173" s="21" t="s">
        <v>170</v>
      </c>
      <c r="F173" s="20">
        <v>4</v>
      </c>
    </row>
    <row r="174" spans="1:6" ht="15.75" customHeight="1" x14ac:dyDescent="0.35">
      <c r="A174" s="20">
        <v>2026</v>
      </c>
      <c r="B174" s="20">
        <v>2027</v>
      </c>
      <c r="C174" s="20">
        <v>1</v>
      </c>
      <c r="D174" s="20" t="s">
        <v>158</v>
      </c>
      <c r="E174" s="21" t="s">
        <v>50</v>
      </c>
      <c r="F174" s="20">
        <v>14</v>
      </c>
    </row>
    <row r="175" spans="1:6" ht="15.75" customHeight="1" x14ac:dyDescent="0.35">
      <c r="A175" s="20">
        <v>2026</v>
      </c>
      <c r="B175" s="20">
        <v>2027</v>
      </c>
      <c r="C175" s="20">
        <v>2</v>
      </c>
      <c r="D175" s="20" t="s">
        <v>158</v>
      </c>
      <c r="E175" s="21" t="s">
        <v>50</v>
      </c>
      <c r="F175" s="20">
        <v>14</v>
      </c>
    </row>
    <row r="176" spans="1:6" ht="15.75" customHeight="1" x14ac:dyDescent="0.35">
      <c r="A176" s="20">
        <v>2027</v>
      </c>
      <c r="B176" s="20">
        <v>2028</v>
      </c>
      <c r="C176" s="20">
        <v>1</v>
      </c>
      <c r="D176" s="20" t="s">
        <v>158</v>
      </c>
      <c r="E176" s="21" t="s">
        <v>50</v>
      </c>
      <c r="F176" s="20">
        <v>10</v>
      </c>
    </row>
    <row r="177" spans="1:6" ht="15.75" customHeight="1" x14ac:dyDescent="0.35">
      <c r="A177" s="20">
        <v>2027</v>
      </c>
      <c r="B177" s="20">
        <v>2028</v>
      </c>
      <c r="C177" s="20">
        <v>2</v>
      </c>
      <c r="D177" s="20" t="s">
        <v>158</v>
      </c>
      <c r="E177" s="21" t="s">
        <v>50</v>
      </c>
      <c r="F177" s="20">
        <v>18</v>
      </c>
    </row>
    <row r="178" spans="1:6" ht="15.75" customHeight="1" x14ac:dyDescent="0.35">
      <c r="A178" s="20">
        <v>2028</v>
      </c>
      <c r="B178" s="20">
        <v>2029</v>
      </c>
      <c r="C178" s="20">
        <v>1</v>
      </c>
      <c r="D178" s="20" t="s">
        <v>158</v>
      </c>
      <c r="E178" s="21" t="s">
        <v>50</v>
      </c>
      <c r="F178" s="20">
        <v>16</v>
      </c>
    </row>
    <row r="179" spans="1:6" ht="15.75" customHeight="1" x14ac:dyDescent="0.35">
      <c r="A179" s="20">
        <v>2026</v>
      </c>
      <c r="B179" s="20">
        <v>2027</v>
      </c>
      <c r="C179" s="20">
        <v>1</v>
      </c>
      <c r="D179" s="20" t="s">
        <v>158</v>
      </c>
      <c r="E179" s="21" t="s">
        <v>58</v>
      </c>
      <c r="F179" s="20">
        <v>14</v>
      </c>
    </row>
    <row r="180" spans="1:6" ht="15.75" customHeight="1" x14ac:dyDescent="0.35">
      <c r="A180" s="20">
        <v>2026</v>
      </c>
      <c r="B180" s="20">
        <v>2027</v>
      </c>
      <c r="C180" s="20">
        <v>2</v>
      </c>
      <c r="D180" s="20" t="s">
        <v>158</v>
      </c>
      <c r="E180" s="21" t="s">
        <v>58</v>
      </c>
      <c r="F180" s="20">
        <v>14</v>
      </c>
    </row>
    <row r="181" spans="1:6" ht="15.75" customHeight="1" x14ac:dyDescent="0.35">
      <c r="A181" s="20">
        <v>2027</v>
      </c>
      <c r="B181" s="20">
        <v>2028</v>
      </c>
      <c r="C181" s="20">
        <v>1</v>
      </c>
      <c r="D181" s="20" t="s">
        <v>158</v>
      </c>
      <c r="E181" s="21" t="s">
        <v>58</v>
      </c>
      <c r="F181" s="20">
        <v>10</v>
      </c>
    </row>
    <row r="182" spans="1:6" ht="15.75" customHeight="1" x14ac:dyDescent="0.35">
      <c r="A182" s="20">
        <v>2027</v>
      </c>
      <c r="B182" s="20">
        <v>2028</v>
      </c>
      <c r="C182" s="20">
        <v>2</v>
      </c>
      <c r="D182" s="20" t="s">
        <v>158</v>
      </c>
      <c r="E182" s="21" t="s">
        <v>58</v>
      </c>
      <c r="F182" s="20">
        <v>18</v>
      </c>
    </row>
    <row r="183" spans="1:6" ht="15.75" customHeight="1" x14ac:dyDescent="0.35">
      <c r="A183" s="20">
        <v>2028</v>
      </c>
      <c r="B183" s="20">
        <v>2029</v>
      </c>
      <c r="C183" s="20">
        <v>1</v>
      </c>
      <c r="D183" s="20" t="s">
        <v>158</v>
      </c>
      <c r="E183" s="21" t="s">
        <v>58</v>
      </c>
      <c r="F183" s="20">
        <v>16</v>
      </c>
    </row>
    <row r="184" spans="1:6" ht="15.75" customHeight="1" x14ac:dyDescent="0.35">
      <c r="A184" s="20">
        <v>2026</v>
      </c>
      <c r="B184" s="20">
        <v>2027</v>
      </c>
      <c r="C184" s="20">
        <v>1</v>
      </c>
      <c r="D184" s="21" t="s">
        <v>179</v>
      </c>
      <c r="E184" s="21" t="s">
        <v>166</v>
      </c>
      <c r="F184" s="20">
        <v>8</v>
      </c>
    </row>
    <row r="185" spans="1:6" ht="15.75" customHeight="1" x14ac:dyDescent="0.35">
      <c r="A185" s="20">
        <v>2026</v>
      </c>
      <c r="B185" s="20">
        <v>2027</v>
      </c>
      <c r="C185" s="20">
        <v>2</v>
      </c>
      <c r="D185" s="21" t="s">
        <v>179</v>
      </c>
      <c r="E185" s="21" t="s">
        <v>166</v>
      </c>
      <c r="F185" s="20">
        <v>8</v>
      </c>
    </row>
    <row r="186" spans="1:6" ht="15.75" customHeight="1" x14ac:dyDescent="0.35">
      <c r="A186" s="20">
        <v>2027</v>
      </c>
      <c r="B186" s="20">
        <v>2028</v>
      </c>
      <c r="C186" s="20">
        <v>1</v>
      </c>
      <c r="D186" s="21" t="s">
        <v>179</v>
      </c>
      <c r="E186" s="21" t="s">
        <v>166</v>
      </c>
      <c r="F186" s="20">
        <v>4</v>
      </c>
    </row>
    <row r="187" spans="1:6" ht="15.75" customHeight="1" x14ac:dyDescent="0.35">
      <c r="A187" s="20">
        <v>2027</v>
      </c>
      <c r="B187" s="20">
        <v>2028</v>
      </c>
      <c r="C187" s="20">
        <v>2</v>
      </c>
      <c r="D187" s="21" t="s">
        <v>179</v>
      </c>
      <c r="E187" s="21" t="s">
        <v>166</v>
      </c>
      <c r="F187" s="20">
        <v>12</v>
      </c>
    </row>
    <row r="188" spans="1:6" ht="15.75" customHeight="1" x14ac:dyDescent="0.35">
      <c r="A188" s="20">
        <v>2028</v>
      </c>
      <c r="B188" s="20">
        <v>2029</v>
      </c>
      <c r="C188" s="20">
        <v>1</v>
      </c>
      <c r="D188" s="21" t="s">
        <v>179</v>
      </c>
      <c r="E188" s="21" t="s">
        <v>166</v>
      </c>
      <c r="F188" s="20">
        <v>10</v>
      </c>
    </row>
    <row r="189" spans="1:6" ht="15.75" customHeight="1" x14ac:dyDescent="0.35">
      <c r="A189" s="20">
        <v>2028</v>
      </c>
      <c r="B189" s="20">
        <v>2029</v>
      </c>
      <c r="C189" s="20">
        <v>2</v>
      </c>
      <c r="D189" s="21" t="s">
        <v>179</v>
      </c>
      <c r="E189" s="21" t="s">
        <v>166</v>
      </c>
      <c r="F189" s="20">
        <v>12</v>
      </c>
    </row>
    <row r="190" spans="1:6" ht="15.75" customHeight="1" x14ac:dyDescent="0.35">
      <c r="A190" s="20">
        <v>2026</v>
      </c>
      <c r="B190" s="20">
        <v>2027</v>
      </c>
      <c r="C190" s="20">
        <v>1</v>
      </c>
      <c r="D190" s="21" t="s">
        <v>171</v>
      </c>
      <c r="E190" s="21" t="s">
        <v>166</v>
      </c>
      <c r="F190" s="20">
        <v>6</v>
      </c>
    </row>
    <row r="191" spans="1:6" ht="15.75" customHeight="1" x14ac:dyDescent="0.35">
      <c r="A191" s="20">
        <v>2026</v>
      </c>
      <c r="B191" s="20">
        <v>2027</v>
      </c>
      <c r="C191" s="20">
        <v>2</v>
      </c>
      <c r="D191" s="21" t="s">
        <v>171</v>
      </c>
      <c r="E191" s="21" t="s">
        <v>166</v>
      </c>
      <c r="F191" s="20">
        <v>6</v>
      </c>
    </row>
    <row r="192" spans="1:6" ht="15.75" customHeight="1" x14ac:dyDescent="0.35">
      <c r="A192" s="20">
        <v>2027</v>
      </c>
      <c r="B192" s="20">
        <v>2028</v>
      </c>
      <c r="C192" s="20">
        <v>1</v>
      </c>
      <c r="D192" s="21" t="s">
        <v>171</v>
      </c>
      <c r="E192" s="21" t="s">
        <v>166</v>
      </c>
      <c r="F192" s="20">
        <v>12</v>
      </c>
    </row>
    <row r="193" spans="1:6" ht="15.75" customHeight="1" x14ac:dyDescent="0.35">
      <c r="A193" s="20">
        <v>2027</v>
      </c>
      <c r="B193" s="20">
        <v>2028</v>
      </c>
      <c r="C193" s="20">
        <v>2</v>
      </c>
      <c r="D193" s="21" t="s">
        <v>171</v>
      </c>
      <c r="E193" s="21" t="s">
        <v>166</v>
      </c>
      <c r="F193" s="20">
        <v>10</v>
      </c>
    </row>
    <row r="194" spans="1:6" ht="15.75" customHeight="1" x14ac:dyDescent="0.35">
      <c r="A194" s="20">
        <v>2028</v>
      </c>
      <c r="B194" s="20">
        <v>2029</v>
      </c>
      <c r="C194" s="20">
        <v>1</v>
      </c>
      <c r="D194" s="21" t="s">
        <v>171</v>
      </c>
      <c r="E194" s="21" t="s">
        <v>166</v>
      </c>
      <c r="F194" s="20">
        <v>12</v>
      </c>
    </row>
    <row r="195" spans="1:6" ht="15.75" customHeight="1" x14ac:dyDescent="0.35">
      <c r="A195" s="20">
        <v>2028</v>
      </c>
      <c r="B195" s="20">
        <v>2029</v>
      </c>
      <c r="C195" s="20">
        <v>2</v>
      </c>
      <c r="D195" s="21" t="s">
        <v>171</v>
      </c>
      <c r="E195" s="21" t="s">
        <v>166</v>
      </c>
      <c r="F195" s="20">
        <v>6</v>
      </c>
    </row>
    <row r="196" spans="1:6" ht="15.75" customHeight="1" x14ac:dyDescent="0.35">
      <c r="A196" s="20">
        <v>2026</v>
      </c>
      <c r="B196" s="20">
        <v>2027</v>
      </c>
      <c r="C196" s="20">
        <v>1</v>
      </c>
      <c r="D196" s="21" t="s">
        <v>179</v>
      </c>
      <c r="E196" s="21" t="s">
        <v>163</v>
      </c>
      <c r="F196" s="20">
        <v>8</v>
      </c>
    </row>
    <row r="197" spans="1:6" ht="15.75" customHeight="1" x14ac:dyDescent="0.35">
      <c r="A197" s="20">
        <v>2026</v>
      </c>
      <c r="B197" s="20">
        <v>2027</v>
      </c>
      <c r="C197" s="20">
        <v>2</v>
      </c>
      <c r="D197" s="21" t="s">
        <v>179</v>
      </c>
      <c r="E197" s="21" t="s">
        <v>163</v>
      </c>
      <c r="F197" s="20">
        <v>8</v>
      </c>
    </row>
    <row r="198" spans="1:6" ht="15.75" customHeight="1" x14ac:dyDescent="0.35">
      <c r="A198" s="20">
        <v>2027</v>
      </c>
      <c r="B198" s="20">
        <v>2028</v>
      </c>
      <c r="C198" s="20">
        <v>1</v>
      </c>
      <c r="D198" s="21" t="s">
        <v>179</v>
      </c>
      <c r="E198" s="21" t="s">
        <v>163</v>
      </c>
      <c r="F198" s="20">
        <v>4</v>
      </c>
    </row>
    <row r="199" spans="1:6" ht="15.75" customHeight="1" x14ac:dyDescent="0.35">
      <c r="A199" s="20">
        <v>2027</v>
      </c>
      <c r="B199" s="20">
        <v>2028</v>
      </c>
      <c r="C199" s="20">
        <v>2</v>
      </c>
      <c r="D199" s="21" t="s">
        <v>179</v>
      </c>
      <c r="E199" s="21" t="s">
        <v>163</v>
      </c>
      <c r="F199" s="20">
        <v>12</v>
      </c>
    </row>
    <row r="200" spans="1:6" ht="15.75" customHeight="1" x14ac:dyDescent="0.35">
      <c r="A200" s="20">
        <v>2028</v>
      </c>
      <c r="B200" s="20">
        <v>2029</v>
      </c>
      <c r="C200" s="20">
        <v>1</v>
      </c>
      <c r="D200" s="21" t="s">
        <v>179</v>
      </c>
      <c r="E200" s="21" t="s">
        <v>163</v>
      </c>
      <c r="F200" s="20">
        <v>10</v>
      </c>
    </row>
    <row r="201" spans="1:6" ht="15.75" customHeight="1" x14ac:dyDescent="0.35">
      <c r="A201" s="20">
        <v>2028</v>
      </c>
      <c r="B201" s="20">
        <v>2029</v>
      </c>
      <c r="C201" s="20">
        <v>2</v>
      </c>
      <c r="D201" s="21" t="s">
        <v>179</v>
      </c>
      <c r="E201" s="21" t="s">
        <v>163</v>
      </c>
      <c r="F201" s="20">
        <v>12</v>
      </c>
    </row>
    <row r="202" spans="1:6" ht="15.75" customHeight="1" x14ac:dyDescent="0.35">
      <c r="A202" s="20">
        <v>2026</v>
      </c>
      <c r="B202" s="20">
        <v>2027</v>
      </c>
      <c r="C202" s="20">
        <v>1</v>
      </c>
      <c r="D202" s="21" t="s">
        <v>171</v>
      </c>
      <c r="E202" s="21" t="s">
        <v>163</v>
      </c>
      <c r="F202" s="20">
        <v>6</v>
      </c>
    </row>
    <row r="203" spans="1:6" ht="15.75" customHeight="1" x14ac:dyDescent="0.35">
      <c r="A203" s="20">
        <v>2026</v>
      </c>
      <c r="B203" s="20">
        <v>2027</v>
      </c>
      <c r="C203" s="20">
        <v>2</v>
      </c>
      <c r="D203" s="21" t="s">
        <v>171</v>
      </c>
      <c r="E203" s="21" t="s">
        <v>163</v>
      </c>
      <c r="F203" s="20">
        <v>6</v>
      </c>
    </row>
    <row r="204" spans="1:6" ht="15.75" customHeight="1" x14ac:dyDescent="0.35">
      <c r="A204" s="20">
        <v>2027</v>
      </c>
      <c r="B204" s="20">
        <v>2028</v>
      </c>
      <c r="C204" s="20">
        <v>1</v>
      </c>
      <c r="D204" s="21" t="s">
        <v>171</v>
      </c>
      <c r="E204" s="21" t="s">
        <v>163</v>
      </c>
      <c r="F204" s="20">
        <v>4</v>
      </c>
    </row>
    <row r="205" spans="1:6" ht="15.75" customHeight="1" x14ac:dyDescent="0.35">
      <c r="A205" s="20">
        <v>2027</v>
      </c>
      <c r="B205" s="20">
        <v>2028</v>
      </c>
      <c r="C205" s="20">
        <v>2</v>
      </c>
      <c r="D205" s="21" t="s">
        <v>171</v>
      </c>
      <c r="E205" s="21" t="s">
        <v>163</v>
      </c>
      <c r="F205" s="20">
        <v>6</v>
      </c>
    </row>
    <row r="206" spans="1:6" ht="15.75" customHeight="1" x14ac:dyDescent="0.35">
      <c r="A206" s="20">
        <v>2028</v>
      </c>
      <c r="B206" s="20">
        <v>2029</v>
      </c>
      <c r="C206" s="20">
        <v>1</v>
      </c>
      <c r="D206" s="21" t="s">
        <v>171</v>
      </c>
      <c r="E206" s="21" t="s">
        <v>163</v>
      </c>
      <c r="F206" s="20">
        <v>20</v>
      </c>
    </row>
    <row r="207" spans="1:6" ht="15.75" customHeight="1" x14ac:dyDescent="0.35">
      <c r="A207" s="20">
        <v>2028</v>
      </c>
      <c r="B207" s="20">
        <v>2029</v>
      </c>
      <c r="C207" s="22">
        <v>2</v>
      </c>
      <c r="D207" s="25" t="s">
        <v>171</v>
      </c>
      <c r="E207" s="25" t="s">
        <v>163</v>
      </c>
      <c r="F207" s="22">
        <v>8</v>
      </c>
    </row>
    <row r="208" spans="1:6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1">
    <mergeCell ref="A1:F1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B24"/>
  <sheetViews>
    <sheetView topLeftCell="K1" zoomScale="63" zoomScaleNormal="63" workbookViewId="0">
      <selection activeCell="V1" sqref="V1"/>
    </sheetView>
  </sheetViews>
  <sheetFormatPr defaultColWidth="8.6328125" defaultRowHeight="14.5" x14ac:dyDescent="0.35"/>
  <cols>
    <col min="1" max="1" width="13.453125" customWidth="1"/>
    <col min="2" max="2" width="22.7265625" customWidth="1"/>
    <col min="3" max="3" width="19" customWidth="1"/>
    <col min="5" max="5" width="13.453125" customWidth="1"/>
    <col min="6" max="6" width="16.81640625" customWidth="1"/>
    <col min="7" max="7" width="23.6328125" customWidth="1"/>
    <col min="9" max="9" width="13.453125" customWidth="1"/>
    <col min="10" max="10" width="23.90625" customWidth="1"/>
    <col min="11" max="11" width="22.7265625" customWidth="1"/>
    <col min="13" max="13" width="13.453125" customWidth="1"/>
    <col min="14" max="14" width="18.453125" customWidth="1"/>
    <col min="17" max="17" width="13.453125" customWidth="1"/>
    <col min="18" max="18" width="18.453125" customWidth="1"/>
    <col min="22" max="22" width="10.453125" customWidth="1"/>
    <col min="24" max="24" width="20" customWidth="1"/>
    <col min="25" max="25" width="19.81640625" customWidth="1"/>
    <col min="26" max="26" width="16.6328125" customWidth="1"/>
    <col min="27" max="27" width="13.453125" customWidth="1"/>
    <col min="28" max="28" width="11.1796875" customWidth="1"/>
    <col min="29" max="29" width="9.08984375" customWidth="1"/>
    <col min="30" max="30" width="10.7265625" customWidth="1"/>
  </cols>
  <sheetData>
    <row r="1" spans="1:28" x14ac:dyDescent="0.35">
      <c r="B1" s="38" t="s">
        <v>258</v>
      </c>
      <c r="F1" s="38" t="s">
        <v>258</v>
      </c>
      <c r="J1" s="38" t="s">
        <v>258</v>
      </c>
      <c r="M1" s="38" t="s">
        <v>234</v>
      </c>
      <c r="N1" t="s">
        <v>190</v>
      </c>
      <c r="Q1" s="38" t="s">
        <v>234</v>
      </c>
      <c r="R1" t="s">
        <v>190</v>
      </c>
      <c r="V1" s="26" t="s">
        <v>191</v>
      </c>
      <c r="X1" s="38" t="s">
        <v>234</v>
      </c>
      <c r="Y1" t="s">
        <v>192</v>
      </c>
      <c r="AA1" s="38" t="s">
        <v>234</v>
      </c>
    </row>
    <row r="2" spans="1:28" x14ac:dyDescent="0.35">
      <c r="A2" s="38" t="s">
        <v>234</v>
      </c>
      <c r="B2" t="s">
        <v>193</v>
      </c>
      <c r="C2" t="s">
        <v>194</v>
      </c>
      <c r="E2" s="38" t="s">
        <v>234</v>
      </c>
      <c r="F2" t="s">
        <v>195</v>
      </c>
      <c r="G2" t="s">
        <v>196</v>
      </c>
      <c r="I2" s="38" t="s">
        <v>234</v>
      </c>
      <c r="J2" t="s">
        <v>197</v>
      </c>
      <c r="K2" t="s">
        <v>193</v>
      </c>
      <c r="M2" s="37" t="s">
        <v>41</v>
      </c>
      <c r="N2">
        <v>13</v>
      </c>
      <c r="Q2" s="37" t="s">
        <v>40</v>
      </c>
      <c r="R2">
        <v>6</v>
      </c>
      <c r="V2" s="26" t="s">
        <v>198</v>
      </c>
      <c r="X2" s="37" t="s">
        <v>187</v>
      </c>
      <c r="Y2">
        <v>4</v>
      </c>
      <c r="AA2" s="37" t="s">
        <v>180</v>
      </c>
    </row>
    <row r="3" spans="1:28" x14ac:dyDescent="0.35">
      <c r="A3" s="37" t="s">
        <v>199</v>
      </c>
      <c r="B3" s="29">
        <v>38</v>
      </c>
      <c r="C3">
        <v>40</v>
      </c>
      <c r="E3" s="37" t="s">
        <v>199</v>
      </c>
      <c r="F3">
        <v>356</v>
      </c>
      <c r="G3">
        <v>328</v>
      </c>
      <c r="I3" s="37">
        <v>2025</v>
      </c>
      <c r="J3">
        <v>9690</v>
      </c>
      <c r="K3" s="29">
        <v>60</v>
      </c>
      <c r="M3" s="37" t="s">
        <v>46</v>
      </c>
      <c r="N3">
        <v>8</v>
      </c>
      <c r="Q3" s="37" t="s">
        <v>91</v>
      </c>
      <c r="R3">
        <v>2</v>
      </c>
      <c r="V3" s="26" t="s">
        <v>180</v>
      </c>
      <c r="X3" s="37" t="s">
        <v>51</v>
      </c>
      <c r="Y3">
        <v>0</v>
      </c>
      <c r="AA3" s="37" t="s">
        <v>198</v>
      </c>
    </row>
    <row r="4" spans="1:28" x14ac:dyDescent="0.35">
      <c r="A4" s="37" t="s">
        <v>200</v>
      </c>
      <c r="B4" s="29">
        <v>42</v>
      </c>
      <c r="C4">
        <v>39</v>
      </c>
      <c r="E4" s="37" t="s">
        <v>200</v>
      </c>
      <c r="F4">
        <v>347.1</v>
      </c>
      <c r="G4">
        <v>364</v>
      </c>
      <c r="I4" s="37">
        <v>2026</v>
      </c>
      <c r="J4">
        <v>4110</v>
      </c>
      <c r="K4" s="29">
        <v>87</v>
      </c>
      <c r="M4" s="37" t="s">
        <v>257</v>
      </c>
      <c r="N4">
        <v>21</v>
      </c>
      <c r="Q4" s="37" t="s">
        <v>55</v>
      </c>
      <c r="R4">
        <v>9</v>
      </c>
      <c r="V4" s="26" t="s">
        <v>201</v>
      </c>
      <c r="X4" s="37" t="s">
        <v>184</v>
      </c>
      <c r="Y4">
        <v>13</v>
      </c>
      <c r="AA4" s="37" t="s">
        <v>201</v>
      </c>
    </row>
    <row r="5" spans="1:28" x14ac:dyDescent="0.35">
      <c r="A5" s="37" t="s">
        <v>202</v>
      </c>
      <c r="B5" s="29">
        <v>26</v>
      </c>
      <c r="C5">
        <v>39</v>
      </c>
      <c r="E5" s="37" t="s">
        <v>202</v>
      </c>
      <c r="F5">
        <v>347.1</v>
      </c>
      <c r="G5">
        <v>214</v>
      </c>
      <c r="I5" s="37">
        <v>2027</v>
      </c>
      <c r="J5">
        <v>7298</v>
      </c>
      <c r="K5" s="29">
        <v>73</v>
      </c>
      <c r="Q5" s="37" t="s">
        <v>77</v>
      </c>
      <c r="R5">
        <v>3</v>
      </c>
      <c r="X5" s="37" t="s">
        <v>183</v>
      </c>
      <c r="Y5">
        <v>2</v>
      </c>
      <c r="AA5" s="37" t="s">
        <v>257</v>
      </c>
    </row>
    <row r="6" spans="1:28" x14ac:dyDescent="0.35">
      <c r="A6" s="37" t="s">
        <v>203</v>
      </c>
      <c r="B6" s="29">
        <v>18</v>
      </c>
      <c r="C6">
        <v>39</v>
      </c>
      <c r="E6" s="37" t="s">
        <v>203</v>
      </c>
      <c r="F6">
        <v>347.1</v>
      </c>
      <c r="G6">
        <v>141</v>
      </c>
      <c r="I6" s="37">
        <v>2028</v>
      </c>
      <c r="J6">
        <v>7664</v>
      </c>
      <c r="K6" s="29">
        <v>45</v>
      </c>
      <c r="Q6" s="37" t="s">
        <v>98</v>
      </c>
      <c r="R6">
        <v>1</v>
      </c>
      <c r="X6" s="37" t="s">
        <v>185</v>
      </c>
      <c r="Y6">
        <v>19</v>
      </c>
    </row>
    <row r="7" spans="1:28" x14ac:dyDescent="0.35">
      <c r="A7" s="37" t="s">
        <v>204</v>
      </c>
      <c r="B7" s="29">
        <v>27</v>
      </c>
      <c r="C7">
        <v>39</v>
      </c>
      <c r="E7" s="37" t="s">
        <v>204</v>
      </c>
      <c r="F7">
        <v>347.1</v>
      </c>
      <c r="G7">
        <v>219.16666666666669</v>
      </c>
      <c r="I7" s="37">
        <v>2029</v>
      </c>
      <c r="J7">
        <v>8047</v>
      </c>
      <c r="K7" s="29">
        <v>29</v>
      </c>
      <c r="Q7" s="37" t="s">
        <v>257</v>
      </c>
      <c r="R7">
        <v>21</v>
      </c>
      <c r="X7" s="37" t="s">
        <v>186</v>
      </c>
      <c r="Y7">
        <v>11</v>
      </c>
      <c r="AA7" s="27" t="s">
        <v>205</v>
      </c>
      <c r="AB7">
        <f>GETPIVOTDATA("Sum of Dosen_Efektif",$A$1)</f>
        <v>818</v>
      </c>
    </row>
    <row r="8" spans="1:28" x14ac:dyDescent="0.35">
      <c r="A8" s="37" t="s">
        <v>206</v>
      </c>
      <c r="B8" s="29">
        <v>29</v>
      </c>
      <c r="C8">
        <v>39</v>
      </c>
      <c r="E8" s="37" t="s">
        <v>206</v>
      </c>
      <c r="F8">
        <v>347.1</v>
      </c>
      <c r="G8">
        <v>235.16666666666666</v>
      </c>
      <c r="I8" s="37">
        <v>2030</v>
      </c>
      <c r="J8">
        <v>8449</v>
      </c>
      <c r="K8" s="29">
        <v>39</v>
      </c>
      <c r="X8" s="37" t="s">
        <v>188</v>
      </c>
      <c r="Y8">
        <v>1</v>
      </c>
      <c r="AA8" s="27" t="s">
        <v>207</v>
      </c>
      <c r="AB8">
        <f>GETPIVOTDATA("Sum of Projected_Students",$I$1)</f>
        <v>91017</v>
      </c>
    </row>
    <row r="9" spans="1:28" x14ac:dyDescent="0.35">
      <c r="A9" s="37" t="s">
        <v>208</v>
      </c>
      <c r="B9" s="29">
        <v>29</v>
      </c>
      <c r="C9">
        <v>39</v>
      </c>
      <c r="E9" s="37" t="s">
        <v>208</v>
      </c>
      <c r="F9">
        <v>347.1</v>
      </c>
      <c r="G9">
        <v>241</v>
      </c>
      <c r="I9" s="37">
        <v>2031</v>
      </c>
      <c r="J9">
        <v>8871</v>
      </c>
      <c r="K9" s="29">
        <v>42</v>
      </c>
      <c r="X9" s="37" t="s">
        <v>189</v>
      </c>
      <c r="Y9">
        <v>1</v>
      </c>
      <c r="AA9" s="27" t="s">
        <v>209</v>
      </c>
      <c r="AB9">
        <f>GETPIVOTDATA("Sum of Lecturers_Needed",$I$1)</f>
        <v>541</v>
      </c>
    </row>
    <row r="10" spans="1:28" x14ac:dyDescent="0.35">
      <c r="A10" s="37" t="s">
        <v>210</v>
      </c>
      <c r="B10" s="29">
        <v>30</v>
      </c>
      <c r="C10">
        <v>39</v>
      </c>
      <c r="E10" s="37" t="s">
        <v>210</v>
      </c>
      <c r="F10">
        <v>347.1</v>
      </c>
      <c r="G10">
        <v>244.5</v>
      </c>
      <c r="I10" s="37">
        <v>2032</v>
      </c>
      <c r="J10">
        <v>9316</v>
      </c>
      <c r="K10" s="29">
        <v>43</v>
      </c>
      <c r="X10" s="37" t="s">
        <v>257</v>
      </c>
      <c r="Y10">
        <v>51</v>
      </c>
      <c r="AA10" s="27" t="s">
        <v>211</v>
      </c>
      <c r="AB10" t="e">
        <f>SUM(#REF!)</f>
        <v>#REF!</v>
      </c>
    </row>
    <row r="11" spans="1:28" x14ac:dyDescent="0.35">
      <c r="A11" s="37" t="s">
        <v>212</v>
      </c>
      <c r="B11" s="29">
        <v>31</v>
      </c>
      <c r="C11">
        <v>39</v>
      </c>
      <c r="E11" s="37" t="s">
        <v>212</v>
      </c>
      <c r="F11">
        <v>347.1</v>
      </c>
      <c r="G11">
        <v>255</v>
      </c>
      <c r="I11" s="37">
        <v>2033</v>
      </c>
      <c r="J11">
        <v>9782</v>
      </c>
      <c r="K11" s="29">
        <v>44</v>
      </c>
      <c r="AA11" s="27" t="s">
        <v>213</v>
      </c>
      <c r="AB11" t="e">
        <f>SUM(#REF!)</f>
        <v>#REF!</v>
      </c>
    </row>
    <row r="12" spans="1:28" x14ac:dyDescent="0.35">
      <c r="A12" s="37" t="s">
        <v>214</v>
      </c>
      <c r="B12" s="29">
        <v>33</v>
      </c>
      <c r="C12">
        <v>38</v>
      </c>
      <c r="E12" s="37" t="s">
        <v>214</v>
      </c>
      <c r="F12">
        <v>338.20000000000005</v>
      </c>
      <c r="G12">
        <v>272.16666666666669</v>
      </c>
      <c r="I12" s="37">
        <v>2034</v>
      </c>
      <c r="J12">
        <v>10271</v>
      </c>
      <c r="K12" s="29">
        <v>46</v>
      </c>
    </row>
    <row r="13" spans="1:28" x14ac:dyDescent="0.35">
      <c r="A13" s="37" t="s">
        <v>215</v>
      </c>
      <c r="B13" s="29">
        <v>30</v>
      </c>
      <c r="C13">
        <v>39</v>
      </c>
      <c r="E13" s="37" t="s">
        <v>215</v>
      </c>
      <c r="F13">
        <v>347.1</v>
      </c>
      <c r="G13">
        <v>252</v>
      </c>
      <c r="I13" s="37">
        <v>2035</v>
      </c>
      <c r="J13">
        <v>7519</v>
      </c>
      <c r="K13" s="29">
        <v>33</v>
      </c>
    </row>
    <row r="14" spans="1:28" x14ac:dyDescent="0.35">
      <c r="A14" s="37" t="s">
        <v>216</v>
      </c>
      <c r="B14" s="29">
        <v>49</v>
      </c>
      <c r="C14">
        <v>39</v>
      </c>
      <c r="E14" s="37" t="s">
        <v>216</v>
      </c>
      <c r="F14">
        <v>347.1</v>
      </c>
      <c r="G14">
        <v>424</v>
      </c>
      <c r="I14" s="37" t="s">
        <v>257</v>
      </c>
      <c r="J14">
        <v>91017</v>
      </c>
      <c r="K14" s="29">
        <v>541</v>
      </c>
    </row>
    <row r="15" spans="1:28" x14ac:dyDescent="0.35">
      <c r="A15" s="37" t="s">
        <v>217</v>
      </c>
      <c r="B15" s="29">
        <v>31</v>
      </c>
      <c r="C15">
        <v>39</v>
      </c>
      <c r="E15" s="37" t="s">
        <v>217</v>
      </c>
      <c r="F15">
        <v>347.1</v>
      </c>
      <c r="G15">
        <v>272</v>
      </c>
    </row>
    <row r="16" spans="1:28" x14ac:dyDescent="0.35">
      <c r="A16" s="37" t="s">
        <v>218</v>
      </c>
      <c r="B16" s="29">
        <v>19</v>
      </c>
      <c r="C16">
        <v>39</v>
      </c>
      <c r="E16" s="37" t="s">
        <v>218</v>
      </c>
      <c r="F16">
        <v>347.1</v>
      </c>
      <c r="G16">
        <v>164</v>
      </c>
    </row>
    <row r="17" spans="1:7" x14ac:dyDescent="0.35">
      <c r="A17" s="37" t="s">
        <v>219</v>
      </c>
      <c r="B17" s="29">
        <v>11</v>
      </c>
      <c r="C17">
        <v>39</v>
      </c>
      <c r="E17" s="37" t="s">
        <v>219</v>
      </c>
      <c r="F17">
        <v>347.1</v>
      </c>
      <c r="G17">
        <v>90.829268292682926</v>
      </c>
    </row>
    <row r="18" spans="1:7" x14ac:dyDescent="0.35">
      <c r="A18" s="37" t="s">
        <v>220</v>
      </c>
      <c r="B18" s="29">
        <v>12</v>
      </c>
      <c r="C18">
        <v>39</v>
      </c>
      <c r="E18" s="37" t="s">
        <v>220</v>
      </c>
      <c r="F18">
        <v>347.1</v>
      </c>
      <c r="G18">
        <v>94.048780487804891</v>
      </c>
    </row>
    <row r="19" spans="1:7" x14ac:dyDescent="0.35">
      <c r="A19" s="37" t="s">
        <v>221</v>
      </c>
      <c r="B19" s="29">
        <v>13</v>
      </c>
      <c r="C19">
        <v>39</v>
      </c>
      <c r="E19" s="37" t="s">
        <v>221</v>
      </c>
      <c r="F19">
        <v>347.1</v>
      </c>
      <c r="G19">
        <v>103.65853658536585</v>
      </c>
    </row>
    <row r="20" spans="1:7" x14ac:dyDescent="0.35">
      <c r="A20" s="37" t="s">
        <v>222</v>
      </c>
      <c r="B20" s="29">
        <v>14</v>
      </c>
      <c r="C20">
        <v>39</v>
      </c>
      <c r="E20" s="37" t="s">
        <v>222</v>
      </c>
      <c r="F20">
        <v>347.1</v>
      </c>
      <c r="G20">
        <v>108.48780487804878</v>
      </c>
    </row>
    <row r="21" spans="1:7" x14ac:dyDescent="0.35">
      <c r="A21" s="37" t="s">
        <v>223</v>
      </c>
      <c r="B21" s="29">
        <v>14</v>
      </c>
      <c r="C21">
        <v>38</v>
      </c>
      <c r="E21" s="37" t="s">
        <v>223</v>
      </c>
      <c r="F21">
        <v>338.2</v>
      </c>
      <c r="G21">
        <v>114.92682926829269</v>
      </c>
    </row>
    <row r="22" spans="1:7" x14ac:dyDescent="0.35">
      <c r="A22" s="37" t="s">
        <v>224</v>
      </c>
      <c r="B22" s="29">
        <v>15</v>
      </c>
      <c r="C22">
        <v>38</v>
      </c>
      <c r="E22" s="37" t="s">
        <v>224</v>
      </c>
      <c r="F22">
        <v>338.2</v>
      </c>
      <c r="G22">
        <v>122.14634146341464</v>
      </c>
    </row>
    <row r="23" spans="1:7" x14ac:dyDescent="0.35">
      <c r="A23" s="37" t="s">
        <v>225</v>
      </c>
      <c r="B23" s="29">
        <v>30</v>
      </c>
      <c r="C23">
        <v>40</v>
      </c>
      <c r="E23" s="37" t="s">
        <v>225</v>
      </c>
      <c r="F23">
        <v>356</v>
      </c>
      <c r="G23">
        <v>252</v>
      </c>
    </row>
    <row r="24" spans="1:7" x14ac:dyDescent="0.35">
      <c r="A24" s="37" t="s">
        <v>257</v>
      </c>
      <c r="B24" s="29">
        <v>541</v>
      </c>
      <c r="C24">
        <v>818</v>
      </c>
      <c r="E24" s="37" t="s">
        <v>257</v>
      </c>
      <c r="F24">
        <v>7280.2000000000016</v>
      </c>
      <c r="G24">
        <v>4512.0975609756097</v>
      </c>
    </row>
  </sheetData>
  <pageMargins left="0.7" right="0.7" top="0.75" bottom="0.75" header="0.511811023622047" footer="0.511811023622047"/>
  <pageSetup paperSize="9" orientation="portrait" horizontalDpi="300" verticalDpi="300"/>
  <drawing r:id="rId8"/>
  <tableParts count="1">
    <tablePart r:id="rId9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AG54"/>
  <sheetViews>
    <sheetView zoomScale="45" zoomScaleNormal="47" workbookViewId="0">
      <selection activeCell="F3" sqref="F3"/>
    </sheetView>
  </sheetViews>
  <sheetFormatPr defaultColWidth="8.6328125" defaultRowHeight="14.5" x14ac:dyDescent="0.35"/>
  <cols>
    <col min="1" max="1" width="27.08984375" bestFit="1" customWidth="1"/>
    <col min="2" max="2" width="19" customWidth="1"/>
    <col min="3" max="3" width="22.54296875" customWidth="1"/>
    <col min="5" max="5" width="15.90625" customWidth="1"/>
    <col min="6" max="6" width="16.6328125" customWidth="1"/>
    <col min="7" max="7" width="23.6328125" customWidth="1"/>
    <col min="9" max="9" width="15.90625" customWidth="1"/>
    <col min="10" max="10" width="27.08984375" style="28" customWidth="1"/>
    <col min="11" max="11" width="25.7265625" style="28" customWidth="1"/>
    <col min="13" max="13" width="15.90625" customWidth="1"/>
    <col min="14" max="14" width="14.81640625" customWidth="1"/>
    <col min="26" max="26" width="14.81640625" customWidth="1"/>
    <col min="27" max="27" width="18.453125" customWidth="1"/>
    <col min="28" max="28" width="18.81640625" customWidth="1"/>
    <col min="29" max="29" width="10.1796875" customWidth="1"/>
    <col min="30" max="30" width="14.81640625" customWidth="1"/>
    <col min="31" max="31" width="18.453125" customWidth="1"/>
    <col min="32" max="32" width="10.7265625" customWidth="1"/>
    <col min="33" max="33" width="15.6328125" customWidth="1"/>
    <col min="34" max="34" width="14.81640625" customWidth="1"/>
    <col min="35" max="35" width="21.6328125" customWidth="1"/>
    <col min="36" max="36" width="14.90625" customWidth="1"/>
    <col min="37" max="37" width="17.7265625" customWidth="1"/>
    <col min="38" max="38" width="17.36328125" customWidth="1"/>
    <col min="39" max="39" width="14.6328125" customWidth="1"/>
    <col min="40" max="40" width="14.36328125" customWidth="1"/>
    <col min="41" max="41" width="11.1796875" customWidth="1"/>
    <col min="42" max="42" width="20.453125" customWidth="1"/>
    <col min="43" max="43" width="11.90625" customWidth="1"/>
    <col min="44" max="44" width="11.1796875" customWidth="1"/>
    <col min="45" max="45" width="11.36328125" customWidth="1"/>
    <col min="46" max="46" width="11" customWidth="1"/>
    <col min="47" max="47" width="14.08984375" customWidth="1"/>
    <col min="48" max="48" width="15.453125" customWidth="1"/>
    <col min="49" max="49" width="12.26953125" customWidth="1"/>
    <col min="50" max="50" width="17.1796875" customWidth="1"/>
    <col min="51" max="51" width="10.7265625" customWidth="1"/>
  </cols>
  <sheetData>
    <row r="1" spans="1:31" x14ac:dyDescent="0.35">
      <c r="A1" s="38" t="s">
        <v>181</v>
      </c>
      <c r="B1" t="s">
        <v>259</v>
      </c>
    </row>
    <row r="2" spans="1:31" x14ac:dyDescent="0.35">
      <c r="A2" s="38" t="s">
        <v>12</v>
      </c>
      <c r="B2" t="s">
        <v>259</v>
      </c>
    </row>
    <row r="3" spans="1:31" ht="14.25" customHeight="1" x14ac:dyDescent="0.35">
      <c r="E3" s="26" t="s">
        <v>226</v>
      </c>
      <c r="F3" s="29">
        <f>GETPIVOTDATA("Average of Dosen_Efektif",$A$4)</f>
        <v>12.984126984126984</v>
      </c>
    </row>
    <row r="4" spans="1:31" x14ac:dyDescent="0.35">
      <c r="A4" s="38" t="s">
        <v>258</v>
      </c>
      <c r="E4" s="26" t="s">
        <v>227</v>
      </c>
      <c r="F4" s="29">
        <f>GETPIVOTDATA("Average of Projected_Students",$A$4)</f>
        <v>1444.7142857142858</v>
      </c>
    </row>
    <row r="5" spans="1:31" x14ac:dyDescent="0.35">
      <c r="A5" t="s">
        <v>228</v>
      </c>
      <c r="B5" t="s">
        <v>229</v>
      </c>
      <c r="C5" t="s">
        <v>230</v>
      </c>
      <c r="E5" s="26" t="s">
        <v>231</v>
      </c>
      <c r="F5" s="29">
        <f>GETPIVOTDATA("Average of Lecturers_Needed",$A$4)</f>
        <v>8.587301587301587</v>
      </c>
    </row>
    <row r="6" spans="1:31" x14ac:dyDescent="0.35">
      <c r="A6">
        <v>1444.7142857142858</v>
      </c>
      <c r="B6" s="29">
        <v>8.587301587301587</v>
      </c>
      <c r="C6">
        <v>12.984126984126984</v>
      </c>
      <c r="E6" s="26" t="s">
        <v>232</v>
      </c>
      <c r="F6" t="e">
        <f>SUM(#REF!)</f>
        <v>#REF!</v>
      </c>
      <c r="M6" s="38" t="s">
        <v>182</v>
      </c>
      <c r="N6" t="s">
        <v>259</v>
      </c>
      <c r="Z6" s="38" t="s">
        <v>234</v>
      </c>
      <c r="AA6" t="s">
        <v>190</v>
      </c>
      <c r="AD6" s="38" t="s">
        <v>234</v>
      </c>
      <c r="AE6" t="s">
        <v>190</v>
      </c>
    </row>
    <row r="7" spans="1:31" x14ac:dyDescent="0.35">
      <c r="E7" s="26" t="s">
        <v>233</v>
      </c>
      <c r="F7" t="e">
        <f>SUM(#REF!)</f>
        <v>#REF!</v>
      </c>
      <c r="Z7" s="37" t="s">
        <v>40</v>
      </c>
      <c r="AA7">
        <v>6</v>
      </c>
      <c r="AD7" s="37" t="s">
        <v>41</v>
      </c>
      <c r="AE7">
        <v>13</v>
      </c>
    </row>
    <row r="8" spans="1:31" x14ac:dyDescent="0.35">
      <c r="B8" s="38" t="s">
        <v>258</v>
      </c>
      <c r="J8" s="38" t="s">
        <v>258</v>
      </c>
      <c r="K8"/>
      <c r="M8" s="38" t="s">
        <v>234</v>
      </c>
      <c r="N8" t="s">
        <v>192</v>
      </c>
      <c r="Z8" s="37" t="s">
        <v>91</v>
      </c>
      <c r="AA8">
        <v>2</v>
      </c>
      <c r="AD8" s="37" t="s">
        <v>46</v>
      </c>
      <c r="AE8">
        <v>8</v>
      </c>
    </row>
    <row r="9" spans="1:31" x14ac:dyDescent="0.35">
      <c r="A9" s="38" t="s">
        <v>234</v>
      </c>
      <c r="B9" t="s">
        <v>194</v>
      </c>
      <c r="C9" t="s">
        <v>193</v>
      </c>
      <c r="I9" s="38" t="s">
        <v>234</v>
      </c>
      <c r="J9" t="s">
        <v>228</v>
      </c>
      <c r="K9" t="s">
        <v>229</v>
      </c>
      <c r="M9" s="37" t="s">
        <v>235</v>
      </c>
      <c r="N9">
        <v>3</v>
      </c>
      <c r="Z9" s="37" t="s">
        <v>55</v>
      </c>
      <c r="AA9">
        <v>9</v>
      </c>
      <c r="AD9" s="37" t="s">
        <v>257</v>
      </c>
      <c r="AE9">
        <v>21</v>
      </c>
    </row>
    <row r="10" spans="1:31" x14ac:dyDescent="0.35">
      <c r="A10" s="37" t="s">
        <v>235</v>
      </c>
      <c r="B10">
        <v>39</v>
      </c>
      <c r="C10" s="29">
        <v>30</v>
      </c>
      <c r="F10" s="38" t="s">
        <v>258</v>
      </c>
      <c r="I10" s="37" t="s">
        <v>235</v>
      </c>
      <c r="J10">
        <v>1615</v>
      </c>
      <c r="K10" s="29">
        <v>10</v>
      </c>
      <c r="M10" s="39" t="s">
        <v>215</v>
      </c>
      <c r="N10">
        <v>3</v>
      </c>
      <c r="Z10" s="37" t="s">
        <v>77</v>
      </c>
      <c r="AA10">
        <v>3</v>
      </c>
    </row>
    <row r="11" spans="1:31" x14ac:dyDescent="0.35">
      <c r="A11" s="39" t="s">
        <v>215</v>
      </c>
      <c r="B11">
        <v>39</v>
      </c>
      <c r="C11" s="29">
        <v>30</v>
      </c>
      <c r="E11" s="38" t="s">
        <v>234</v>
      </c>
      <c r="F11" t="s">
        <v>195</v>
      </c>
      <c r="G11" t="s">
        <v>196</v>
      </c>
      <c r="I11" s="39" t="s">
        <v>215</v>
      </c>
      <c r="J11">
        <v>1615</v>
      </c>
      <c r="K11" s="29">
        <v>10</v>
      </c>
      <c r="M11" s="37" t="s">
        <v>236</v>
      </c>
      <c r="N11">
        <v>10</v>
      </c>
      <c r="Z11" s="37" t="s">
        <v>98</v>
      </c>
      <c r="AA11">
        <v>1</v>
      </c>
    </row>
    <row r="12" spans="1:31" x14ac:dyDescent="0.35">
      <c r="A12" s="37" t="s">
        <v>236</v>
      </c>
      <c r="B12">
        <v>40</v>
      </c>
      <c r="C12" s="29">
        <v>38</v>
      </c>
      <c r="E12" s="37" t="s">
        <v>235</v>
      </c>
      <c r="F12">
        <v>347.1</v>
      </c>
      <c r="G12">
        <v>252</v>
      </c>
      <c r="I12" s="37" t="s">
        <v>236</v>
      </c>
      <c r="J12">
        <v>668.33333333333337</v>
      </c>
      <c r="K12" s="29">
        <v>12.666666666666666</v>
      </c>
      <c r="M12" s="39" t="s">
        <v>199</v>
      </c>
      <c r="N12">
        <v>10</v>
      </c>
      <c r="Z12" s="37" t="s">
        <v>257</v>
      </c>
      <c r="AA12">
        <v>21</v>
      </c>
    </row>
    <row r="13" spans="1:31" x14ac:dyDescent="0.35">
      <c r="A13" s="39" t="s">
        <v>199</v>
      </c>
      <c r="B13">
        <v>40</v>
      </c>
      <c r="C13" s="29">
        <v>38</v>
      </c>
      <c r="E13" s="39" t="s">
        <v>215</v>
      </c>
      <c r="F13">
        <v>347.1</v>
      </c>
      <c r="G13">
        <v>252</v>
      </c>
      <c r="I13" s="39" t="s">
        <v>199</v>
      </c>
      <c r="J13">
        <v>668.33333333333337</v>
      </c>
      <c r="K13" s="29">
        <v>12.666666666666666</v>
      </c>
      <c r="M13" s="37" t="s">
        <v>237</v>
      </c>
      <c r="N13">
        <v>19</v>
      </c>
    </row>
    <row r="14" spans="1:31" x14ac:dyDescent="0.35">
      <c r="A14" s="37" t="s">
        <v>237</v>
      </c>
      <c r="B14">
        <v>39</v>
      </c>
      <c r="C14" s="29">
        <v>49</v>
      </c>
      <c r="E14" s="37" t="s">
        <v>236</v>
      </c>
      <c r="F14">
        <v>356</v>
      </c>
      <c r="G14">
        <v>328</v>
      </c>
      <c r="I14" s="37" t="s">
        <v>237</v>
      </c>
      <c r="J14">
        <v>701.66666666666663</v>
      </c>
      <c r="K14" s="29">
        <v>16.333333333333332</v>
      </c>
      <c r="M14" s="39" t="s">
        <v>216</v>
      </c>
      <c r="N14">
        <v>19</v>
      </c>
    </row>
    <row r="15" spans="1:31" x14ac:dyDescent="0.35">
      <c r="A15" s="39" t="s">
        <v>216</v>
      </c>
      <c r="B15">
        <v>39</v>
      </c>
      <c r="C15" s="29">
        <v>49</v>
      </c>
      <c r="E15" s="39" t="s">
        <v>199</v>
      </c>
      <c r="F15">
        <v>356</v>
      </c>
      <c r="G15">
        <v>328</v>
      </c>
      <c r="I15" s="39" t="s">
        <v>216</v>
      </c>
      <c r="J15">
        <v>701.66666666666663</v>
      </c>
      <c r="K15" s="29">
        <v>16.333333333333332</v>
      </c>
      <c r="M15" s="37" t="s">
        <v>238</v>
      </c>
      <c r="N15">
        <v>11</v>
      </c>
    </row>
    <row r="16" spans="1:31" x14ac:dyDescent="0.35">
      <c r="A16" s="37" t="s">
        <v>238</v>
      </c>
      <c r="B16">
        <v>39</v>
      </c>
      <c r="C16" s="29">
        <v>42</v>
      </c>
      <c r="E16" s="37" t="s">
        <v>237</v>
      </c>
      <c r="F16">
        <v>347.1</v>
      </c>
      <c r="G16">
        <v>424</v>
      </c>
      <c r="I16" s="37" t="s">
        <v>238</v>
      </c>
      <c r="J16">
        <v>1696</v>
      </c>
      <c r="K16" s="29">
        <v>14</v>
      </c>
      <c r="M16" s="39" t="s">
        <v>200</v>
      </c>
      <c r="N16">
        <v>11</v>
      </c>
    </row>
    <row r="17" spans="1:33" x14ac:dyDescent="0.35">
      <c r="A17" s="39" t="s">
        <v>200</v>
      </c>
      <c r="B17">
        <v>39</v>
      </c>
      <c r="C17" s="29">
        <v>42</v>
      </c>
      <c r="E17" s="39" t="s">
        <v>216</v>
      </c>
      <c r="F17">
        <v>347.1</v>
      </c>
      <c r="G17">
        <v>424</v>
      </c>
      <c r="I17" s="39" t="s">
        <v>200</v>
      </c>
      <c r="J17">
        <v>1696</v>
      </c>
      <c r="K17" s="29">
        <v>14</v>
      </c>
      <c r="M17" s="37" t="s">
        <v>239</v>
      </c>
      <c r="N17">
        <v>4</v>
      </c>
    </row>
    <row r="18" spans="1:33" x14ac:dyDescent="0.35">
      <c r="A18" s="37" t="s">
        <v>239</v>
      </c>
      <c r="B18">
        <v>39</v>
      </c>
      <c r="C18" s="29">
        <v>31</v>
      </c>
      <c r="E18" s="37" t="s">
        <v>238</v>
      </c>
      <c r="F18">
        <v>347.1</v>
      </c>
      <c r="G18">
        <v>364</v>
      </c>
      <c r="I18" s="37" t="s">
        <v>239</v>
      </c>
      <c r="J18">
        <v>736.66666666666663</v>
      </c>
      <c r="K18" s="29">
        <v>10.333333333333334</v>
      </c>
      <c r="M18" s="39" t="s">
        <v>217</v>
      </c>
      <c r="N18">
        <v>4</v>
      </c>
    </row>
    <row r="19" spans="1:33" x14ac:dyDescent="0.35">
      <c r="A19" s="39" t="s">
        <v>217</v>
      </c>
      <c r="B19">
        <v>39</v>
      </c>
      <c r="C19" s="29">
        <v>31</v>
      </c>
      <c r="E19" s="39" t="s">
        <v>200</v>
      </c>
      <c r="F19">
        <v>347.1</v>
      </c>
      <c r="G19">
        <v>364</v>
      </c>
      <c r="I19" s="39" t="s">
        <v>217</v>
      </c>
      <c r="J19">
        <v>736.66666666666663</v>
      </c>
      <c r="K19" s="29">
        <v>10.333333333333334</v>
      </c>
      <c r="M19" s="37" t="s">
        <v>240</v>
      </c>
      <c r="N19">
        <v>0</v>
      </c>
    </row>
    <row r="20" spans="1:33" x14ac:dyDescent="0.35">
      <c r="A20" s="37" t="s">
        <v>240</v>
      </c>
      <c r="B20">
        <v>39</v>
      </c>
      <c r="C20" s="29">
        <v>26</v>
      </c>
      <c r="E20" s="37" t="s">
        <v>239</v>
      </c>
      <c r="F20">
        <v>347.1</v>
      </c>
      <c r="G20">
        <v>272</v>
      </c>
      <c r="I20" s="37" t="s">
        <v>240</v>
      </c>
      <c r="J20">
        <v>1781</v>
      </c>
      <c r="K20" s="29">
        <v>8.6666666666666661</v>
      </c>
      <c r="M20" s="39" t="s">
        <v>202</v>
      </c>
      <c r="N20">
        <v>0</v>
      </c>
    </row>
    <row r="21" spans="1:33" x14ac:dyDescent="0.35">
      <c r="A21" s="39" t="s">
        <v>202</v>
      </c>
      <c r="B21">
        <v>39</v>
      </c>
      <c r="C21" s="29">
        <v>26</v>
      </c>
      <c r="E21" s="39" t="s">
        <v>217</v>
      </c>
      <c r="F21">
        <v>347.1</v>
      </c>
      <c r="G21">
        <v>272</v>
      </c>
      <c r="I21" s="39" t="s">
        <v>202</v>
      </c>
      <c r="J21">
        <v>1781</v>
      </c>
      <c r="K21" s="29">
        <v>8.6666666666666661</v>
      </c>
      <c r="M21" s="37" t="s">
        <v>241</v>
      </c>
      <c r="N21">
        <v>0</v>
      </c>
    </row>
    <row r="22" spans="1:33" x14ac:dyDescent="0.35">
      <c r="A22" s="37" t="s">
        <v>241</v>
      </c>
      <c r="B22">
        <v>39</v>
      </c>
      <c r="C22" s="29">
        <v>19</v>
      </c>
      <c r="E22" s="37" t="s">
        <v>240</v>
      </c>
      <c r="F22">
        <v>347.1</v>
      </c>
      <c r="G22">
        <v>214</v>
      </c>
      <c r="I22" s="37" t="s">
        <v>241</v>
      </c>
      <c r="J22">
        <v>773.66666666666663</v>
      </c>
      <c r="K22" s="29">
        <v>6.333333333333333</v>
      </c>
      <c r="M22" s="39" t="s">
        <v>218</v>
      </c>
      <c r="N22">
        <v>0</v>
      </c>
    </row>
    <row r="23" spans="1:33" x14ac:dyDescent="0.35">
      <c r="A23" s="39" t="s">
        <v>218</v>
      </c>
      <c r="B23">
        <v>39</v>
      </c>
      <c r="C23" s="29">
        <v>19</v>
      </c>
      <c r="E23" s="39" t="s">
        <v>202</v>
      </c>
      <c r="F23">
        <v>347.1</v>
      </c>
      <c r="G23">
        <v>214</v>
      </c>
      <c r="I23" s="39" t="s">
        <v>218</v>
      </c>
      <c r="J23">
        <v>773.66666666666663</v>
      </c>
      <c r="K23" s="29">
        <v>6.333333333333333</v>
      </c>
      <c r="M23" s="37" t="s">
        <v>242</v>
      </c>
      <c r="N23">
        <v>0</v>
      </c>
    </row>
    <row r="24" spans="1:33" x14ac:dyDescent="0.35">
      <c r="A24" s="37" t="s">
        <v>242</v>
      </c>
      <c r="B24">
        <v>39</v>
      </c>
      <c r="C24" s="29">
        <v>18</v>
      </c>
      <c r="E24" s="37" t="s">
        <v>241</v>
      </c>
      <c r="F24">
        <v>347.1</v>
      </c>
      <c r="G24">
        <v>164</v>
      </c>
      <c r="I24" s="37" t="s">
        <v>242</v>
      </c>
      <c r="J24">
        <v>1870</v>
      </c>
      <c r="K24" s="29">
        <v>6</v>
      </c>
      <c r="M24" s="39" t="s">
        <v>203</v>
      </c>
      <c r="N24">
        <v>0</v>
      </c>
    </row>
    <row r="25" spans="1:33" x14ac:dyDescent="0.35">
      <c r="A25" s="39" t="s">
        <v>203</v>
      </c>
      <c r="B25">
        <v>39</v>
      </c>
      <c r="C25" s="29">
        <v>18</v>
      </c>
      <c r="E25" s="39" t="s">
        <v>218</v>
      </c>
      <c r="F25">
        <v>347.1</v>
      </c>
      <c r="G25">
        <v>164</v>
      </c>
      <c r="I25" s="39" t="s">
        <v>203</v>
      </c>
      <c r="J25">
        <v>1870</v>
      </c>
      <c r="K25" s="29">
        <v>6</v>
      </c>
      <c r="M25" s="37" t="s">
        <v>243</v>
      </c>
      <c r="N25">
        <v>0</v>
      </c>
    </row>
    <row r="26" spans="1:33" x14ac:dyDescent="0.35">
      <c r="A26" s="37" t="s">
        <v>243</v>
      </c>
      <c r="B26">
        <v>39</v>
      </c>
      <c r="C26" s="29">
        <v>11</v>
      </c>
      <c r="E26" s="37" t="s">
        <v>242</v>
      </c>
      <c r="F26">
        <v>347.1</v>
      </c>
      <c r="G26">
        <v>141</v>
      </c>
      <c r="I26" s="37" t="s">
        <v>243</v>
      </c>
      <c r="J26">
        <v>812.33333333333337</v>
      </c>
      <c r="K26" s="29">
        <v>3.6666666666666665</v>
      </c>
      <c r="M26" s="39" t="s">
        <v>219</v>
      </c>
      <c r="N26">
        <v>0</v>
      </c>
    </row>
    <row r="27" spans="1:33" x14ac:dyDescent="0.35">
      <c r="A27" s="39" t="s">
        <v>219</v>
      </c>
      <c r="B27">
        <v>39</v>
      </c>
      <c r="C27" s="29">
        <v>11</v>
      </c>
      <c r="E27" s="39" t="s">
        <v>203</v>
      </c>
      <c r="F27">
        <v>347.1</v>
      </c>
      <c r="G27">
        <v>141</v>
      </c>
      <c r="I27" s="39" t="s">
        <v>219</v>
      </c>
      <c r="J27">
        <v>812.33333333333337</v>
      </c>
      <c r="K27" s="29">
        <v>3.6666666666666665</v>
      </c>
      <c r="M27" s="37" t="s">
        <v>244</v>
      </c>
      <c r="N27">
        <v>0</v>
      </c>
    </row>
    <row r="28" spans="1:33" x14ac:dyDescent="0.35">
      <c r="A28" s="37" t="s">
        <v>244</v>
      </c>
      <c r="B28">
        <v>39</v>
      </c>
      <c r="C28" s="29">
        <v>27</v>
      </c>
      <c r="E28" s="37" t="s">
        <v>243</v>
      </c>
      <c r="F28">
        <v>347.1</v>
      </c>
      <c r="G28">
        <v>90.829268292682926</v>
      </c>
      <c r="I28" s="37" t="s">
        <v>244</v>
      </c>
      <c r="J28">
        <v>1963.6666666666667</v>
      </c>
      <c r="K28" s="29">
        <v>9</v>
      </c>
      <c r="M28" s="39" t="s">
        <v>204</v>
      </c>
      <c r="N28">
        <v>0</v>
      </c>
    </row>
    <row r="29" spans="1:33" x14ac:dyDescent="0.35">
      <c r="A29" s="39" t="s">
        <v>204</v>
      </c>
      <c r="B29">
        <v>39</v>
      </c>
      <c r="C29" s="29">
        <v>27</v>
      </c>
      <c r="E29" s="39" t="s">
        <v>219</v>
      </c>
      <c r="F29">
        <v>347.1</v>
      </c>
      <c r="G29">
        <v>90.829268292682926</v>
      </c>
      <c r="I29" s="39" t="s">
        <v>204</v>
      </c>
      <c r="J29">
        <v>1963.6666666666667</v>
      </c>
      <c r="K29" s="29">
        <v>9</v>
      </c>
      <c r="M29" s="37" t="s">
        <v>245</v>
      </c>
      <c r="N29">
        <v>0</v>
      </c>
    </row>
    <row r="30" spans="1:33" x14ac:dyDescent="0.35">
      <c r="A30" s="37" t="s">
        <v>245</v>
      </c>
      <c r="B30">
        <v>39</v>
      </c>
      <c r="C30" s="29">
        <v>12</v>
      </c>
      <c r="E30" s="37" t="s">
        <v>244</v>
      </c>
      <c r="F30">
        <v>347.1</v>
      </c>
      <c r="G30">
        <v>219.16666666666669</v>
      </c>
      <c r="I30" s="37" t="s">
        <v>245</v>
      </c>
      <c r="J30">
        <v>852.66666666666663</v>
      </c>
      <c r="K30" s="29">
        <v>4</v>
      </c>
      <c r="M30" s="39" t="s">
        <v>220</v>
      </c>
      <c r="N30">
        <v>0</v>
      </c>
    </row>
    <row r="31" spans="1:33" x14ac:dyDescent="0.35">
      <c r="A31" s="39" t="s">
        <v>220</v>
      </c>
      <c r="B31">
        <v>39</v>
      </c>
      <c r="C31" s="29">
        <v>12</v>
      </c>
      <c r="E31" s="39" t="s">
        <v>204</v>
      </c>
      <c r="F31">
        <v>347.1</v>
      </c>
      <c r="G31">
        <v>219.16666666666669</v>
      </c>
      <c r="I31" s="39" t="s">
        <v>220</v>
      </c>
      <c r="J31">
        <v>852.66666666666663</v>
      </c>
      <c r="K31" s="29">
        <v>4</v>
      </c>
      <c r="M31" s="37" t="s">
        <v>246</v>
      </c>
      <c r="N31">
        <v>0</v>
      </c>
      <c r="Z31" s="38" t="s">
        <v>247</v>
      </c>
      <c r="AB31" s="38" t="s">
        <v>3</v>
      </c>
    </row>
    <row r="32" spans="1:33" x14ac:dyDescent="0.35">
      <c r="A32" s="37" t="s">
        <v>246</v>
      </c>
      <c r="B32">
        <v>39</v>
      </c>
      <c r="C32" s="29">
        <v>29</v>
      </c>
      <c r="E32" s="37" t="s">
        <v>245</v>
      </c>
      <c r="F32">
        <v>347.1</v>
      </c>
      <c r="G32">
        <v>94.048780487804891</v>
      </c>
      <c r="I32" s="37" t="s">
        <v>246</v>
      </c>
      <c r="J32">
        <v>2061.6666666666665</v>
      </c>
      <c r="K32" s="29">
        <v>9.6666666666666661</v>
      </c>
      <c r="M32" s="39" t="s">
        <v>206</v>
      </c>
      <c r="N32">
        <v>0</v>
      </c>
      <c r="Z32" s="38" t="s">
        <v>4</v>
      </c>
      <c r="AA32" s="38" t="s">
        <v>2</v>
      </c>
      <c r="AB32" t="s">
        <v>40</v>
      </c>
      <c r="AC32" t="s">
        <v>91</v>
      </c>
      <c r="AD32" t="s">
        <v>55</v>
      </c>
      <c r="AE32" t="s">
        <v>77</v>
      </c>
      <c r="AF32" t="s">
        <v>98</v>
      </c>
      <c r="AG32" t="s">
        <v>257</v>
      </c>
    </row>
    <row r="33" spans="1:33" x14ac:dyDescent="0.35">
      <c r="A33" s="39" t="s">
        <v>206</v>
      </c>
      <c r="B33">
        <v>39</v>
      </c>
      <c r="C33" s="29">
        <v>29</v>
      </c>
      <c r="E33" s="39" t="s">
        <v>220</v>
      </c>
      <c r="F33">
        <v>347.1</v>
      </c>
      <c r="G33">
        <v>94.048780487804891</v>
      </c>
      <c r="I33" s="39" t="s">
        <v>206</v>
      </c>
      <c r="J33">
        <v>2061.6666666666665</v>
      </c>
      <c r="K33" s="29">
        <v>9.6666666666666661</v>
      </c>
      <c r="M33" s="37" t="s">
        <v>248</v>
      </c>
      <c r="N33">
        <v>0</v>
      </c>
      <c r="Z33" t="s">
        <v>41</v>
      </c>
      <c r="AA33" t="s">
        <v>54</v>
      </c>
      <c r="AD33">
        <v>1</v>
      </c>
      <c r="AG33">
        <v>1</v>
      </c>
    </row>
    <row r="34" spans="1:33" x14ac:dyDescent="0.35">
      <c r="A34" s="37" t="s">
        <v>248</v>
      </c>
      <c r="B34">
        <v>39</v>
      </c>
      <c r="C34" s="29">
        <v>13</v>
      </c>
      <c r="E34" s="37" t="s">
        <v>246</v>
      </c>
      <c r="F34">
        <v>347.1</v>
      </c>
      <c r="G34">
        <v>235.16666666666666</v>
      </c>
      <c r="I34" s="37" t="s">
        <v>248</v>
      </c>
      <c r="J34">
        <v>895.33333333333337</v>
      </c>
      <c r="K34" s="29">
        <v>4.333333333333333</v>
      </c>
      <c r="M34" s="39" t="s">
        <v>221</v>
      </c>
      <c r="N34">
        <v>0</v>
      </c>
      <c r="AA34" t="s">
        <v>39</v>
      </c>
      <c r="AB34">
        <v>1</v>
      </c>
      <c r="AG34">
        <v>1</v>
      </c>
    </row>
    <row r="35" spans="1:33" x14ac:dyDescent="0.35">
      <c r="A35" s="39" t="s">
        <v>221</v>
      </c>
      <c r="B35">
        <v>39</v>
      </c>
      <c r="C35" s="29">
        <v>13</v>
      </c>
      <c r="E35" s="39" t="s">
        <v>206</v>
      </c>
      <c r="F35">
        <v>347.1</v>
      </c>
      <c r="G35">
        <v>235.16666666666666</v>
      </c>
      <c r="I35" s="39" t="s">
        <v>221</v>
      </c>
      <c r="J35">
        <v>895.33333333333337</v>
      </c>
      <c r="K35" s="29">
        <v>4.333333333333333</v>
      </c>
      <c r="M35" s="37" t="s">
        <v>249</v>
      </c>
      <c r="N35">
        <v>0</v>
      </c>
      <c r="AA35" t="s">
        <v>69</v>
      </c>
      <c r="AB35">
        <v>1</v>
      </c>
      <c r="AG35">
        <v>1</v>
      </c>
    </row>
    <row r="36" spans="1:33" x14ac:dyDescent="0.35">
      <c r="A36" s="37" t="s">
        <v>249</v>
      </c>
      <c r="B36">
        <v>39</v>
      </c>
      <c r="C36" s="29">
        <v>29</v>
      </c>
      <c r="E36" s="37" t="s">
        <v>248</v>
      </c>
      <c r="F36">
        <v>347.1</v>
      </c>
      <c r="G36">
        <v>103.65853658536585</v>
      </c>
      <c r="I36" s="37" t="s">
        <v>249</v>
      </c>
      <c r="J36">
        <v>2165</v>
      </c>
      <c r="K36" s="29">
        <v>9.6666666666666661</v>
      </c>
      <c r="M36" s="39" t="s">
        <v>208</v>
      </c>
      <c r="N36">
        <v>0</v>
      </c>
      <c r="AA36" t="s">
        <v>67</v>
      </c>
      <c r="AB36">
        <v>1</v>
      </c>
      <c r="AG36">
        <v>1</v>
      </c>
    </row>
    <row r="37" spans="1:33" x14ac:dyDescent="0.35">
      <c r="A37" s="39" t="s">
        <v>208</v>
      </c>
      <c r="B37">
        <v>39</v>
      </c>
      <c r="C37" s="29">
        <v>29</v>
      </c>
      <c r="E37" s="39" t="s">
        <v>221</v>
      </c>
      <c r="F37">
        <v>347.1</v>
      </c>
      <c r="G37">
        <v>103.65853658536585</v>
      </c>
      <c r="I37" s="39" t="s">
        <v>208</v>
      </c>
      <c r="J37">
        <v>2165</v>
      </c>
      <c r="K37" s="29">
        <v>9.6666666666666661</v>
      </c>
      <c r="M37" s="37" t="s">
        <v>250</v>
      </c>
      <c r="N37">
        <v>0</v>
      </c>
      <c r="AA37" t="s">
        <v>49</v>
      </c>
      <c r="AB37">
        <v>1</v>
      </c>
      <c r="AG37">
        <v>1</v>
      </c>
    </row>
    <row r="38" spans="1:33" x14ac:dyDescent="0.35">
      <c r="A38" s="37" t="s">
        <v>250</v>
      </c>
      <c r="B38">
        <v>39</v>
      </c>
      <c r="C38" s="29">
        <v>14</v>
      </c>
      <c r="E38" s="37" t="s">
        <v>249</v>
      </c>
      <c r="F38">
        <v>347.1</v>
      </c>
      <c r="G38">
        <v>241</v>
      </c>
      <c r="I38" s="37" t="s">
        <v>250</v>
      </c>
      <c r="J38">
        <v>940.33333333333337</v>
      </c>
      <c r="K38" s="29">
        <v>4.666666666666667</v>
      </c>
      <c r="M38" s="39" t="s">
        <v>222</v>
      </c>
      <c r="N38">
        <v>0</v>
      </c>
      <c r="AA38" t="s">
        <v>62</v>
      </c>
      <c r="AB38">
        <v>1</v>
      </c>
      <c r="AG38">
        <v>1</v>
      </c>
    </row>
    <row r="39" spans="1:33" x14ac:dyDescent="0.35">
      <c r="A39" s="39" t="s">
        <v>222</v>
      </c>
      <c r="B39">
        <v>39</v>
      </c>
      <c r="C39" s="29">
        <v>14</v>
      </c>
      <c r="E39" s="39" t="s">
        <v>208</v>
      </c>
      <c r="F39">
        <v>347.1</v>
      </c>
      <c r="G39">
        <v>241</v>
      </c>
      <c r="I39" s="39" t="s">
        <v>222</v>
      </c>
      <c r="J39">
        <v>940.33333333333337</v>
      </c>
      <c r="K39" s="29">
        <v>4.666666666666667</v>
      </c>
      <c r="M39" s="37" t="s">
        <v>251</v>
      </c>
      <c r="N39">
        <v>0</v>
      </c>
      <c r="AA39" t="s">
        <v>73</v>
      </c>
      <c r="AD39">
        <v>1</v>
      </c>
      <c r="AG39">
        <v>1</v>
      </c>
    </row>
    <row r="40" spans="1:33" x14ac:dyDescent="0.35">
      <c r="A40" s="37" t="s">
        <v>251</v>
      </c>
      <c r="B40">
        <v>39</v>
      </c>
      <c r="C40" s="29">
        <v>30</v>
      </c>
      <c r="E40" s="37" t="s">
        <v>250</v>
      </c>
      <c r="F40">
        <v>347.1</v>
      </c>
      <c r="G40">
        <v>108.48780487804878</v>
      </c>
      <c r="I40" s="37" t="s">
        <v>251</v>
      </c>
      <c r="J40">
        <v>2273.3333333333335</v>
      </c>
      <c r="K40" s="29">
        <v>10</v>
      </c>
      <c r="M40" s="39" t="s">
        <v>210</v>
      </c>
      <c r="N40">
        <v>0</v>
      </c>
      <c r="AA40" t="s">
        <v>65</v>
      </c>
      <c r="AD40">
        <v>1</v>
      </c>
      <c r="AG40">
        <v>1</v>
      </c>
    </row>
    <row r="41" spans="1:33" x14ac:dyDescent="0.35">
      <c r="A41" s="39" t="s">
        <v>210</v>
      </c>
      <c r="B41">
        <v>39</v>
      </c>
      <c r="C41" s="29">
        <v>30</v>
      </c>
      <c r="E41" s="39" t="s">
        <v>222</v>
      </c>
      <c r="F41">
        <v>347.1</v>
      </c>
      <c r="G41">
        <v>108.48780487804878</v>
      </c>
      <c r="I41" s="39" t="s">
        <v>210</v>
      </c>
      <c r="J41">
        <v>2273.3333333333335</v>
      </c>
      <c r="K41" s="29">
        <v>10</v>
      </c>
      <c r="M41" s="37" t="s">
        <v>252</v>
      </c>
      <c r="N41">
        <v>0</v>
      </c>
      <c r="AA41" t="s">
        <v>71</v>
      </c>
      <c r="AB41">
        <v>1</v>
      </c>
      <c r="AG41">
        <v>1</v>
      </c>
    </row>
    <row r="42" spans="1:33" x14ac:dyDescent="0.35">
      <c r="A42" s="37" t="s">
        <v>252</v>
      </c>
      <c r="B42">
        <v>38</v>
      </c>
      <c r="C42" s="29">
        <v>14</v>
      </c>
      <c r="E42" s="37" t="s">
        <v>251</v>
      </c>
      <c r="F42">
        <v>347.1</v>
      </c>
      <c r="G42">
        <v>244.5</v>
      </c>
      <c r="I42" s="37" t="s">
        <v>252</v>
      </c>
      <c r="J42">
        <v>987.33333333333337</v>
      </c>
      <c r="K42" s="29">
        <v>4.666666666666667</v>
      </c>
      <c r="M42" s="39" t="s">
        <v>223</v>
      </c>
      <c r="N42">
        <v>0</v>
      </c>
      <c r="AA42" t="s">
        <v>83</v>
      </c>
      <c r="AD42">
        <v>1</v>
      </c>
      <c r="AG42">
        <v>1</v>
      </c>
    </row>
    <row r="43" spans="1:33" x14ac:dyDescent="0.35">
      <c r="A43" s="39" t="s">
        <v>223</v>
      </c>
      <c r="B43">
        <v>38</v>
      </c>
      <c r="C43" s="29">
        <v>14</v>
      </c>
      <c r="E43" s="39" t="s">
        <v>210</v>
      </c>
      <c r="F43">
        <v>347.1</v>
      </c>
      <c r="G43">
        <v>244.5</v>
      </c>
      <c r="I43" s="39" t="s">
        <v>223</v>
      </c>
      <c r="J43">
        <v>987.33333333333337</v>
      </c>
      <c r="K43" s="29">
        <v>4.666666666666667</v>
      </c>
      <c r="M43" s="37" t="s">
        <v>253</v>
      </c>
      <c r="N43">
        <v>1</v>
      </c>
      <c r="AA43" t="s">
        <v>79</v>
      </c>
      <c r="AD43">
        <v>1</v>
      </c>
      <c r="AG43">
        <v>1</v>
      </c>
    </row>
    <row r="44" spans="1:33" x14ac:dyDescent="0.35">
      <c r="A44" s="37" t="s">
        <v>253</v>
      </c>
      <c r="B44">
        <v>39</v>
      </c>
      <c r="C44" s="29">
        <v>31</v>
      </c>
      <c r="E44" s="37" t="s">
        <v>252</v>
      </c>
      <c r="F44">
        <v>338.2</v>
      </c>
      <c r="G44">
        <v>114.92682926829269</v>
      </c>
      <c r="I44" s="37" t="s">
        <v>253</v>
      </c>
      <c r="J44">
        <v>2387</v>
      </c>
      <c r="K44" s="29">
        <v>10.333333333333334</v>
      </c>
      <c r="M44" s="39" t="s">
        <v>212</v>
      </c>
      <c r="N44">
        <v>1</v>
      </c>
      <c r="AA44" t="s">
        <v>81</v>
      </c>
      <c r="AD44">
        <v>1</v>
      </c>
      <c r="AG44">
        <v>1</v>
      </c>
    </row>
    <row r="45" spans="1:33" x14ac:dyDescent="0.35">
      <c r="A45" s="39" t="s">
        <v>212</v>
      </c>
      <c r="B45">
        <v>39</v>
      </c>
      <c r="C45" s="29">
        <v>31</v>
      </c>
      <c r="E45" s="39" t="s">
        <v>223</v>
      </c>
      <c r="F45">
        <v>338.2</v>
      </c>
      <c r="G45">
        <v>114.92682926829269</v>
      </c>
      <c r="I45" s="39" t="s">
        <v>212</v>
      </c>
      <c r="J45">
        <v>2387</v>
      </c>
      <c r="K45" s="29">
        <v>10.333333333333334</v>
      </c>
      <c r="M45" s="37" t="s">
        <v>254</v>
      </c>
      <c r="N45">
        <v>0</v>
      </c>
      <c r="AA45" t="s">
        <v>97</v>
      </c>
      <c r="AF45">
        <v>1</v>
      </c>
      <c r="AG45">
        <v>1</v>
      </c>
    </row>
    <row r="46" spans="1:33" x14ac:dyDescent="0.35">
      <c r="A46" s="37" t="s">
        <v>254</v>
      </c>
      <c r="B46">
        <v>38</v>
      </c>
      <c r="C46" s="29">
        <v>15</v>
      </c>
      <c r="E46" s="37" t="s">
        <v>253</v>
      </c>
      <c r="F46">
        <v>347.1</v>
      </c>
      <c r="G46">
        <v>255</v>
      </c>
      <c r="I46" s="37" t="s">
        <v>254</v>
      </c>
      <c r="J46">
        <v>1036.6666666666667</v>
      </c>
      <c r="K46" s="29">
        <v>5</v>
      </c>
      <c r="M46" s="39" t="s">
        <v>224</v>
      </c>
      <c r="N46">
        <v>0</v>
      </c>
      <c r="Z46" t="s">
        <v>46</v>
      </c>
      <c r="AA46" t="s">
        <v>90</v>
      </c>
      <c r="AC46">
        <v>1</v>
      </c>
      <c r="AG46">
        <v>1</v>
      </c>
    </row>
    <row r="47" spans="1:33" x14ac:dyDescent="0.35">
      <c r="A47" s="39" t="s">
        <v>224</v>
      </c>
      <c r="B47">
        <v>38</v>
      </c>
      <c r="C47" s="29">
        <v>15</v>
      </c>
      <c r="E47" s="39" t="s">
        <v>212</v>
      </c>
      <c r="F47">
        <v>347.1</v>
      </c>
      <c r="G47">
        <v>255</v>
      </c>
      <c r="I47" s="39" t="s">
        <v>224</v>
      </c>
      <c r="J47">
        <v>1036.6666666666667</v>
      </c>
      <c r="K47" s="29">
        <v>5</v>
      </c>
      <c r="M47" s="37" t="s">
        <v>255</v>
      </c>
      <c r="N47">
        <v>1</v>
      </c>
      <c r="AA47" t="s">
        <v>85</v>
      </c>
      <c r="AD47">
        <v>1</v>
      </c>
      <c r="AG47">
        <v>1</v>
      </c>
    </row>
    <row r="48" spans="1:33" x14ac:dyDescent="0.35">
      <c r="A48" s="37" t="s">
        <v>255</v>
      </c>
      <c r="B48">
        <v>38</v>
      </c>
      <c r="C48" s="29">
        <v>33</v>
      </c>
      <c r="E48" s="37" t="s">
        <v>254</v>
      </c>
      <c r="F48">
        <v>338.2</v>
      </c>
      <c r="G48">
        <v>122.14634146341464</v>
      </c>
      <c r="I48" s="37" t="s">
        <v>255</v>
      </c>
      <c r="J48">
        <v>2506.3333333333335</v>
      </c>
      <c r="K48" s="29">
        <v>11</v>
      </c>
      <c r="M48" s="39" t="s">
        <v>214</v>
      </c>
      <c r="N48">
        <v>1</v>
      </c>
      <c r="AA48" t="s">
        <v>76</v>
      </c>
      <c r="AE48">
        <v>1</v>
      </c>
      <c r="AG48">
        <v>1</v>
      </c>
    </row>
    <row r="49" spans="1:33" x14ac:dyDescent="0.35">
      <c r="A49" s="39" t="s">
        <v>214</v>
      </c>
      <c r="B49">
        <v>38</v>
      </c>
      <c r="C49" s="29">
        <v>33</v>
      </c>
      <c r="E49" s="39" t="s">
        <v>224</v>
      </c>
      <c r="F49">
        <v>338.2</v>
      </c>
      <c r="G49">
        <v>122.14634146341464</v>
      </c>
      <c r="I49" s="39" t="s">
        <v>214</v>
      </c>
      <c r="J49">
        <v>2506.3333333333335</v>
      </c>
      <c r="K49" s="29">
        <v>11</v>
      </c>
      <c r="M49" s="37" t="s">
        <v>256</v>
      </c>
      <c r="N49">
        <v>2</v>
      </c>
      <c r="AA49" t="s">
        <v>95</v>
      </c>
      <c r="AE49">
        <v>1</v>
      </c>
      <c r="AG49">
        <v>1</v>
      </c>
    </row>
    <row r="50" spans="1:33" x14ac:dyDescent="0.35">
      <c r="A50" s="37" t="s">
        <v>256</v>
      </c>
      <c r="B50">
        <v>40</v>
      </c>
      <c r="C50" s="29">
        <v>30</v>
      </c>
      <c r="E50" s="37" t="s">
        <v>255</v>
      </c>
      <c r="F50">
        <v>338.20000000000005</v>
      </c>
      <c r="G50">
        <v>272.16666666666669</v>
      </c>
      <c r="I50" s="37" t="s">
        <v>256</v>
      </c>
      <c r="J50">
        <v>1615</v>
      </c>
      <c r="K50" s="29">
        <v>10</v>
      </c>
      <c r="M50" s="39" t="s">
        <v>225</v>
      </c>
      <c r="N50">
        <v>2</v>
      </c>
      <c r="AA50" t="s">
        <v>88</v>
      </c>
      <c r="AE50">
        <v>1</v>
      </c>
      <c r="AG50">
        <v>1</v>
      </c>
    </row>
    <row r="51" spans="1:33" x14ac:dyDescent="0.35">
      <c r="A51" s="39" t="s">
        <v>225</v>
      </c>
      <c r="B51">
        <v>40</v>
      </c>
      <c r="C51" s="29">
        <v>30</v>
      </c>
      <c r="E51" s="39" t="s">
        <v>214</v>
      </c>
      <c r="F51">
        <v>338.20000000000005</v>
      </c>
      <c r="G51">
        <v>272.16666666666669</v>
      </c>
      <c r="I51" s="39" t="s">
        <v>225</v>
      </c>
      <c r="J51">
        <v>1615</v>
      </c>
      <c r="K51" s="29">
        <v>10</v>
      </c>
      <c r="M51" s="37" t="s">
        <v>257</v>
      </c>
      <c r="N51">
        <v>51</v>
      </c>
      <c r="AA51" t="s">
        <v>93</v>
      </c>
      <c r="AC51">
        <v>1</v>
      </c>
      <c r="AG51">
        <v>1</v>
      </c>
    </row>
    <row r="52" spans="1:33" x14ac:dyDescent="0.35">
      <c r="A52" s="37" t="s">
        <v>257</v>
      </c>
      <c r="B52">
        <v>818</v>
      </c>
      <c r="C52" s="29">
        <v>541</v>
      </c>
      <c r="E52" s="37" t="s">
        <v>256</v>
      </c>
      <c r="F52">
        <v>356</v>
      </c>
      <c r="G52">
        <v>252</v>
      </c>
      <c r="I52" s="37" t="s">
        <v>257</v>
      </c>
      <c r="J52">
        <v>1444.7142857142858</v>
      </c>
      <c r="K52" s="29">
        <v>8.587301587301587</v>
      </c>
      <c r="AA52" t="s">
        <v>57</v>
      </c>
      <c r="AD52">
        <v>1</v>
      </c>
      <c r="AG52">
        <v>1</v>
      </c>
    </row>
    <row r="53" spans="1:33" x14ac:dyDescent="0.35">
      <c r="E53" s="39" t="s">
        <v>225</v>
      </c>
      <c r="F53">
        <v>356</v>
      </c>
      <c r="G53">
        <v>252</v>
      </c>
      <c r="AA53" t="s">
        <v>60</v>
      </c>
      <c r="AD53">
        <v>1</v>
      </c>
      <c r="AG53">
        <v>1</v>
      </c>
    </row>
    <row r="54" spans="1:33" x14ac:dyDescent="0.35">
      <c r="E54" s="37" t="s">
        <v>257</v>
      </c>
      <c r="F54">
        <v>7280.2000000000007</v>
      </c>
      <c r="G54">
        <v>4512.0975609756097</v>
      </c>
      <c r="Z54" t="s">
        <v>257</v>
      </c>
      <c r="AB54">
        <v>6</v>
      </c>
      <c r="AC54">
        <v>2</v>
      </c>
      <c r="AD54">
        <v>9</v>
      </c>
      <c r="AE54">
        <v>3</v>
      </c>
      <c r="AF54">
        <v>1</v>
      </c>
      <c r="AG54">
        <v>21</v>
      </c>
    </row>
  </sheetData>
  <pageMargins left="0.7" right="0.7" top="0.75" bottom="0.75" header="0.511811023622047" footer="0.511811023622047"/>
  <pageSetup paperSize="9" orientation="portrait" horizontalDpi="300" verticalDpi="300"/>
  <drawing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T a b l e E n r o l l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 K e y < / s t r i n g > < / k e y > < v a l u e > < s t r i n g > E m p t y 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 Y e a r _ S t a r t < / s t r i n g > < / k e y > < v a l u e > < i n t > 1 5 2 < / i n t > < / v a l u e > < / i t e m > < i t e m > < k e y > < s t r i n g > Y e a r _ E n d < / s t r i n g > < / k e y > < v a l u e > < i n t > 1 4 5 < / i n t > < / v a l u e > < / i t e m > < i t e m > < k e y > < s t r i n g > S e m e s t e r < / s t r i n g > < / k e y > < v a l u e > < i n t > 1 4 1 < / i n t > < / v a l u e > < / i t e m > < i t e m > < k e y > < s t r i n g > R e g i o n < / s t r i n g > < / k e y > < v a l u e > < i n t > 1 1 6 < / i n t > < / v a l u e > < / i t e m > < i t e m > < k e y > < s t r i n g > H i s t o r i c a l _ S t u d e n t s < / s t r i n g > < / k e y > < v a l u e > < i n t > 2 3 5 < / i n t > < / v a l u e > < / i t e m > < i t e m > < k e y > < s t r i n g > G r o w t h _ R a t e _ U s e d < / s t r i n g > < / k e y > < v a l u e > < i n t > 2 3 8 < / i n t > < / v a l u e > < / i t e m > < i t e m > < k e y > < s t r i n g > P r o j e c t e d _ S t u d e n t s < / s t r i n g > < / k e y > < v a l u e > < i n t > 2 3 7 < / i n t > < / v a l u e > < / i t e m > < i t e m > < k e y > < s t r i n g > D a t a _ S o u r c e < / s t r i n g > < / k e y > < v a l u e > < i n t > 1 7 4 < / i n t > < / v a l u e > < / i t e m > < i t e m > < k e y > < s t r i n g > P e r i o d _ L a b e l < / s t r i n g > < / k e y > < v a l u e > < i n t > 1 7 5 < / i n t > < / v a l u e > < / i t e m > < i t e m > < k e y > < s t r i n g > K e y < / s t r i n g > < / k e y > < v a l u e > < i n t > 8 5 < / i n t > < / v a l u e > < / i t e m > < / C o l u m n W i d t h s > < C o l u m n D i s p l a y I n d e x > < i t e m > < k e y > < s t r i n g > Y e a r _ S t a r t < / s t r i n g > < / k e y > < v a l u e > < i n t > 0 < / i n t > < / v a l u e > < / i t e m > < i t e m > < k e y > < s t r i n g > Y e a r _ E n d < / s t r i n g > < / k e y > < v a l u e > < i n t > 1 < / i n t > < / v a l u e > < / i t e m > < i t e m > < k e y > < s t r i n g > S e m e s t e r < / s t r i n g > < / k e y > < v a l u e > < i n t > 2 < / i n t > < / v a l u e > < / i t e m > < i t e m > < k e y > < s t r i n g > R e g i o n < / s t r i n g > < / k e y > < v a l u e > < i n t > 3 < / i n t > < / v a l u e > < / i t e m > < i t e m > < k e y > < s t r i n g > H i s t o r i c a l _ S t u d e n t s < / s t r i n g > < / k e y > < v a l u e > < i n t > 4 < / i n t > < / v a l u e > < / i t e m > < i t e m > < k e y > < s t r i n g > G r o w t h _ R a t e _ U s e d < / s t r i n g > < / k e y > < v a l u e > < i n t > 5 < / i n t > < / v a l u e > < / i t e m > < i t e m > < k e y > < s t r i n g > P r o j e c t e d _ S t u d e n t s < / s t r i n g > < / k e y > < v a l u e > < i n t > 6 < / i n t > < / v a l u e > < / i t e m > < i t e m > < k e y > < s t r i n g > D a t a _ S o u r c e < / s t r i n g > < / k e y > < v a l u e > < i n t > 7 < / i n t > < / v a l u e > < / i t e m > < i t e m > < k e y > < s t r i n g > P e r i o d _ L a b e l < / s t r i n g > < / k e y > < v a l u e > < i n t > 8 < / i n t > < / v a l u e > < / i t e m > < i t e m > < k e y > < s t r i n g > K e y 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7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T a b l e F o r e c a s t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 K e y < / s t r i n g > < / k e y > < v a l u e > < s t r i n g > E m p t y 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 P e r i o d _ L a b e l < / s t r i n g > < / k e y > < v a l u e > < i n t > 1 7 5 < / i n t > < / v a l u e > < / i t e m > < i t e m > < k e y > < s t r i n g > L a b e l _ P e n d e k < / s t r i n g > < / k e y > < v a l u e > < i n t > 1 8 6 < / i n t > < / v a l u e > < / i t e m > < i t e m > < k e y > < s t r i n g > Y e a r _ S t a r t < / s t r i n g > < / k e y > < v a l u e > < i n t > 1 5 2 < / i n t > < / v a l u e > < / i t e m > < i t e m > < k e y > < s t r i n g > Y e a r _ E n d < / s t r i n g > < / k e y > < v a l u e > < i n t > 2 6 2 < / i n t > < / v a l u e > < / i t e m > < i t e m > < k e y > < s t r i n g > S e m e s t e r < / s t r i n g > < / k e y > < v a l u e > < i n t > 1 4 1 < / i n t > < / v a l u e > < / i t e m > < i t e m > < k e y > < s t r i n g > S o r t _ i d < / s t r i n g > < / k e y > < v a l u e > < i n t > 1 1 6 < / i n t > < / v a l u e > < / i t e m > < i t e m > < k e y > < s t r i n g > R e g i o n < / s t r i n g > < / k e y > < v a l u e > < i n t > 1 1 6 < / i n t > < / v a l u e > < / i t e m > < i t e m > < k e y > < s t r i n g > P r o j e c t e d _ S t u d e n t s < / s t r i n g > < / k e y > < v a l u e > < i n t > 2 3 7 < / i n t > < / v a l u e > < / i t e m > < i t e m > < k e y > < s t r i n g > T o t a l _ S K S _ D e m a n d < / s t r i n g > < / k e y > < v a l u e > < i n t > 2 4 6 < / i n t > < / v a l u e > < / i t e m > < i t e m > < k e y > < s t r i n g > L e c t u r e r s _ N e e d e d < / s t r i n g > < / k e y > < v a l u e > < i n t > 2 2 5 < / i n t > < / v a l u e > < / i t e m > < i t e m > < k e y > < s t r i n g > D o s e n _ E f e k t i f < / s t r i n g > < / k e y > < v a l u e > < i n t > 1 8 3 < / i n t > < / v a l u e > < / i t e m > < i t e m > < k e y > < s t r i n g > S K S _ S u p p l y < / s t r i n g > < / k e y > < v a l u e > < i n t > 1 7 1 < / i n t > < / v a l u e > < / i t e m > < i t e m > < k e y > < s t r i n g > C a p a c i t y _ G a p _ S K S < / s t r i n g > < / k e y > < v a l u e > < i n t > 2 4 2 < / i n t > < / v a l u e > < / i t e m > < i t e m > < k e y > < s t r i n g > G a p _ I n _ L e c t u r e r s < / s t r i n g > < / k e y > < v a l u e > < i n t > 2 2 0 < / i n t > < / v a l u e > < / i t e m > < i t e m > < k e y > < s t r i n g > P e n s i u n _ S e m e s t e r _ I n i < / s t r i n g > < / k e y > < v a l u e > < i n t > 2 6 7 < / i n t > < / v a l u e > < / i t e m > < i t e m > < k e y > < s t r i n g > N a m a _ P e n s i u n < / s t r i n g > < / k e y > < v a l u e > < i n t > 1 9 7 < / i n t > < / v a l u e > < / i t e m > < i t e m > < k e y > < s t r i n g > S t a t u s < / s t r i n g > < / k e y > < v a l u e > < i n t > 1 0 9 < / i n t > < / v a l u e > < / i t e m > < i t e m > < k e y > < s t r i n g > R e k r u t _ J u m l a h < / s t r i n g > < / k e y > < v a l u e > < i n t > 1 9 4 < / i n t > < / v a l u e > < / i t e m > < i t e m > < k e y > < s t r i n g > R e k r u t _ T i p e < / s t r i n g > < / k e y > < v a l u e > < i n t > 1 6 4 < / i n t > < / v a l u e > < / i t e m > < i t e m > < k e y > < s t r i n g > B a t a s _ R e k r u t _ D e a d l i n e   ( M u l a i   p r o s e s   p a l i n g   l a m b a t ) < / s t r i n g > < / k e y > < v a l u e > < i n t > 5 5 6 < / i n t > < / v a l u e > < / i t e m > < i t e m > < k e y > < s t r i n g > S e m e s t e r _ R e k r u t _ D i b u t u h k a n < / s t r i n g > < / k e y > < v a l u e > < i n t > 3 3 9 < / i n t > < / v a l u e > < / i t e m > < i t e m > < k e y > < s t r i n g > L a b e l _ R e k r u t _ C l e a n < / s t r i n g > < / k e y > < v a l u e > < i n t > 2 4 5 < / i n t > < / v a l u e > < / i t e m > < i t e m > < k e y > < s t r i n g > F D P _ R e c r u i t m e n t < / s t r i n g > < / k e y > < v a l u e > < i n t > 2 2 1 < / i n t > < / v a l u e > < / i t e m > < i t e m > < k e y > < s t r i n g > K e y < / s t r i n g > < / k e y > < v a l u e > < i n t > 8 5 < / i n t > < / v a l u e > < / i t e m > < / C o l u m n W i d t h s > < C o l u m n D i s p l a y I n d e x > < i t e m > < k e y > < s t r i n g > P e r i o d _ L a b e l < / s t r i n g > < / k e y > < v a l u e > < i n t > 0 < / i n t > < / v a l u e > < / i t e m > < i t e m > < k e y > < s t r i n g > L a b e l _ P e n d e k < / s t r i n g > < / k e y > < v a l u e > < i n t > 1 < / i n t > < / v a l u e > < / i t e m > < i t e m > < k e y > < s t r i n g > Y e a r _ S t a r t < / s t r i n g > < / k e y > < v a l u e > < i n t > 2 < / i n t > < / v a l u e > < / i t e m > < i t e m > < k e y > < s t r i n g > Y e a r _ E n d < / s t r i n g > < / k e y > < v a l u e > < i n t > 3 < / i n t > < / v a l u e > < / i t e m > < i t e m > < k e y > < s t r i n g > S e m e s t e r < / s t r i n g > < / k e y > < v a l u e > < i n t > 4 < / i n t > < / v a l u e > < / i t e m > < i t e m > < k e y > < s t r i n g > S o r t _ i d < / s t r i n g > < / k e y > < v a l u e > < i n t > 5 < / i n t > < / v a l u e > < / i t e m > < i t e m > < k e y > < s t r i n g > R e g i o n < / s t r i n g > < / k e y > < v a l u e > < i n t > 6 < / i n t > < / v a l u e > < / i t e m > < i t e m > < k e y > < s t r i n g > P r o j e c t e d _ S t u d e n t s < / s t r i n g > < / k e y > < v a l u e > < i n t > 7 < / i n t > < / v a l u e > < / i t e m > < i t e m > < k e y > < s t r i n g > T o t a l _ S K S _ D e m a n d < / s t r i n g > < / k e y > < v a l u e > < i n t > 8 < / i n t > < / v a l u e > < / i t e m > < i t e m > < k e y > < s t r i n g > L e c t u r e r s _ N e e d e d < / s t r i n g > < / k e y > < v a l u e > < i n t > 9 < / i n t > < / v a l u e > < / i t e m > < i t e m > < k e y > < s t r i n g > D o s e n _ E f e k t i f < / s t r i n g > < / k e y > < v a l u e > < i n t > 1 0 < / i n t > < / v a l u e > < / i t e m > < i t e m > < k e y > < s t r i n g > S K S _ S u p p l y < / s t r i n g > < / k e y > < v a l u e > < i n t > 1 1 < / i n t > < / v a l u e > < / i t e m > < i t e m > < k e y > < s t r i n g > C a p a c i t y _ G a p _ S K S < / s t r i n g > < / k e y > < v a l u e > < i n t > 1 2 < / i n t > < / v a l u e > < / i t e m > < i t e m > < k e y > < s t r i n g > G a p _ I n _ L e c t u r e r s < / s t r i n g > < / k e y > < v a l u e > < i n t > 1 3 < / i n t > < / v a l u e > < / i t e m > < i t e m > < k e y > < s t r i n g > P e n s i u n _ S e m e s t e r _ I n i < / s t r i n g > < / k e y > < v a l u e > < i n t > 1 4 < / i n t > < / v a l u e > < / i t e m > < i t e m > < k e y > < s t r i n g > N a m a _ P e n s i u n < / s t r i n g > < / k e y > < v a l u e > < i n t > 1 5 < / i n t > < / v a l u e > < / i t e m > < i t e m > < k e y > < s t r i n g > S t a t u s < / s t r i n g > < / k e y > < v a l u e > < i n t > 1 6 < / i n t > < / v a l u e > < / i t e m > < i t e m > < k e y > < s t r i n g > R e k r u t _ J u m l a h < / s t r i n g > < / k e y > < v a l u e > < i n t > 1 7 < / i n t > < / v a l u e > < / i t e m > < i t e m > < k e y > < s t r i n g > R e k r u t _ T i p e < / s t r i n g > < / k e y > < v a l u e > < i n t > 1 8 < / i n t > < / v a l u e > < / i t e m > < i t e m > < k e y > < s t r i n g > B a t a s _ R e k r u t _ D e a d l i n e   ( M u l a i   p r o s e s   p a l i n g   l a m b a t ) < / s t r i n g > < / k e y > < v a l u e > < i n t > 1 9 < / i n t > < / v a l u e > < / i t e m > < i t e m > < k e y > < s t r i n g > S e m e s t e r _ R e k r u t _ D i b u t u h k a n < / s t r i n g > < / k e y > < v a l u e > < i n t > 2 0 < / i n t > < / v a l u e > < / i t e m > < i t e m > < k e y > < s t r i n g > L a b e l _ R e k r u t _ C l e a n < / s t r i n g > < / k e y > < v a l u e > < i n t > 2 1 < / i n t > < / v a l u e > < / i t e m > < i t e m > < k e y > < s t r i n g > F D P _ R e c r u i t m e n t < / s t r i n g > < / k e y > < v a l u e > < i n t > 2 2 < / i n t > < / v a l u e > < / i t e m > < i t e m > < k e y > < s t r i n g > K e y < / s t r i n g > < / k e y > < v a l u e > < i n t > 2 3 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R e t i r e m e n t _ s u c c e s s i o n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 L e c t u r e r _ I D < / s t r i n g > < / k e y > < v a l u e > < i n t > 2 3 6 < / i n t > < / v a l u e > < / i t e m > < i t e m > < k e y > < s t r i n g > L e c t u r e r _ N a m e < / s t r i n g > < / k e y > < v a l u e > < i n t > 1 9 7 < / i n t > < / v a l u e > < / i t e m > < i t e m > < k e y > < s t r i n g > A c a d e m i c _ R a n k < / s t r i n g > < / k e y > < v a l u e > < i n t > 2 0 7 < / i n t > < / v a l u e > < / i t e m > < i t e m > < k e y > < s t r i n g > E d u c a t i o n _ L e v e l < / s t r i n g > < / k e y > < v a l u e > < i n t > 2 0 8 < / i n t > < / v a l u e > < / i t e m > < i t e m > < k e y > < s t r i n g > R e g i o n < / s t r i n g > < / k e y > < v a l u e > < i n t > 1 1 6 < / i n t > < / v a l u e > < / i t e m > < i t e m > < k e y > < s t r i n g > R e t i r e m e n t _ Y e a r < / s t r i n g > < / k e y > < v a l u e > < i n t > 2 1 3 < / i n t > < / v a l u e > < / i t e m > < i t e m > < k e y > < s t r i n g > S i s a _ A k t i f   ( t h n   d a r i   2 0 2 5 ) < / s t r i n g > < / k e y > < v a l u e > < i n t > 2 9 1 < / i n t > < / v a l u e > < / i t e m > < i t e m > < k e y > < s t r i n g > S t a t u s _ P e n s i u n < / s t r i n g > < / k e y > < v a l u e > < i n t > 2 0 0 < / i n t > < / v a l u e > < / i t e m > < i t e m > < k e y > < s t r i n g > A c a d e m i c _ R a n k _ N e x t < / s t r i n g > < / k e y > < v a l u e > < i n t > 2 6 4 < / i n t > < / v a l u e > < / i t e m > < i t e m > < k e y > < s t r i n g > R a n k _ N e x t _ E s t _ Y e a r < / s t r i n g > < / k e y > < v a l u e > < i n t > 2 5 8 < / i n t > < / v a l u e > < / i t e m > < i t e m > < k e y > < s t r i n g > C a l o n _ P e n g g a n t i   ( R e g i o n   S a m a ) < / s t r i n g > < / k e y > < v a l u e > < i n t > 3 6 7 < / i n t > < / v a l u e > < / i t e m > < i t e m > < k e y > < s t r i n g > R a n k _ C a l o n   ( R e g i o n   S a m a ) < / s t r i n g > < / k e y > < v a l u e > < i n t > 3 2 0 < / i n t > < / v a l u e > < / i t e m > < i t e m > < k e y > < s t r i n g > C a l o n _ P e n g g a n t i   ( A n y   R e g i o n ) < / s t r i n g > < / k e y > < v a l u e > < i n t > 3 4 7 < / i n t > < / v a l u e > < / i t e m > < i t e m > < k e y > < s t r i n g > R a n k _ C a l o n   ( A n y   R e g i o n ) < / s t r i n g > < / k e y > < v a l u e > < i n t > 3 0 0 < / i n t > < / v a l u e > < / i t e m > < i t e m > < k e y > < s t r i n g > Y e a r _ P e r s i a p a n < / s t r i n g > < / k e y > < v a l u e > < i n t > 2 0 4 < / i n t > < / v a l u e > < / i t e m > < i t e m > < k e y > < s t r i n g > E v a l u a s i _ S u c c e s s i o n < / s t r i n g > < / k e y > < v a l u e > < i n t > 2 5 4 < / i n t > < / v a l u e > < / i t e m > < / C o l u m n W i d t h s > < C o l u m n D i s p l a y I n d e x > < i t e m > < k e y > < s t r i n g > L e c t u r e r _ I D < / s t r i n g > < / k e y > < v a l u e > < i n t > 0 < / i n t > < / v a l u e > < / i t e m > < i t e m > < k e y > < s t r i n g > L e c t u r e r _ N a m e < / s t r i n g > < / k e y > < v a l u e > < i n t > 1 < / i n t > < / v a l u e > < / i t e m > < i t e m > < k e y > < s t r i n g > A c a d e m i c _ R a n k < / s t r i n g > < / k e y > < v a l u e > < i n t > 2 < / i n t > < / v a l u e > < / i t e m > < i t e m > < k e y > < s t r i n g > E d u c a t i o n _ L e v e l < / s t r i n g > < / k e y > < v a l u e > < i n t > 3 < / i n t > < / v a l u e > < / i t e m > < i t e m > < k e y > < s t r i n g > R e g i o n < / s t r i n g > < / k e y > < v a l u e > < i n t > 4 < / i n t > < / v a l u e > < / i t e m > < i t e m > < k e y > < s t r i n g > R e t i r e m e n t _ Y e a r < / s t r i n g > < / k e y > < v a l u e > < i n t > 5 < / i n t > < / v a l u e > < / i t e m > < i t e m > < k e y > < s t r i n g > S i s a _ A k t i f   ( t h n   d a r i   2 0 2 5 ) < / s t r i n g > < / k e y > < v a l u e > < i n t > 6 < / i n t > < / v a l u e > < / i t e m > < i t e m > < k e y > < s t r i n g > S t a t u s _ P e n s i u n < / s t r i n g > < / k e y > < v a l u e > < i n t > 7 < / i n t > < / v a l u e > < / i t e m > < i t e m > < k e y > < s t r i n g > A c a d e m i c _ R a n k _ N e x t < / s t r i n g > < / k e y > < v a l u e > < i n t > 8 < / i n t > < / v a l u e > < / i t e m > < i t e m > < k e y > < s t r i n g > R a n k _ N e x t _ E s t _ Y e a r < / s t r i n g > < / k e y > < v a l u e > < i n t > 9 < / i n t > < / v a l u e > < / i t e m > < i t e m > < k e y > < s t r i n g > C a l o n _ P e n g g a n t i   ( R e g i o n   S a m a ) < / s t r i n g > < / k e y > < v a l u e > < i n t > 1 0 < / i n t > < / v a l u e > < / i t e m > < i t e m > < k e y > < s t r i n g > R a n k _ C a l o n   ( R e g i o n   S a m a ) < / s t r i n g > < / k e y > < v a l u e > < i n t > 1 1 < / i n t > < / v a l u e > < / i t e m > < i t e m > < k e y > < s t r i n g > C a l o n _ P e n g g a n t i   ( A n y   R e g i o n ) < / s t r i n g > < / k e y > < v a l u e > < i n t > 1 2 < / i n t > < / v a l u e > < / i t e m > < i t e m > < k e y > < s t r i n g > R a n k _ C a l o n   ( A n y   R e g i o n ) < / s t r i n g > < / k e y > < v a l u e > < i n t > 1 3 < / i n t > < / v a l u e > < / i t e m > < i t e m > < k e y > < s t r i n g > Y e a r _ P e r s i a p a n < / s t r i n g > < / k e y > < v a l u e > < i n t > 1 4 < / i n t > < / v a l u e > < / i t e m > < i t e m > < k e y > < s t r i n g > E v a l u a s i _ S u c c e s s i o n 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 T a b l e S u p p l y 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 T a b l e S u p p l y 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 C o l u m n s \ P e r i o d _ L a b e l < / K e y > < / D i a g r a m O b j e c t K e y > < D i a g r a m O b j e c t K e y > < K e y > C o l u m n s \ Y e a r _ S t a r t < / K e y > < / D i a g r a m O b j e c t K e y > < D i a g r a m O b j e c t K e y > < K e y > C o l u m n s \ Y e a r _ E n d < / K e y > < / D i a g r a m O b j e c t K e y > < D i a g r a m O b j e c t K e y > < K e y > C o l u m n s \ S e m e s t e r < / K e y > < / D i a g r a m O b j e c t K e y > < D i a g r a m O b j e c t K e y > < K e y > C o l u m n s \ R e g i o n < / K e y > < / D i a g r a m O b j e c t K e y > < D i a g r a m O b j e c t K e y > < K e y > C o l u m n s \ T o t a l _ T e r d a f t a r < / K e y > < / D i a g r a m O b j e c t K e y > < D i a g r a m O b j e c t K e y > < K e y > C o l u m n s \ D o s e n _ A k t i f _ B e l u m _ P e n s i u n < / K e y > < / D i a g r a m O b j e c t K e y > < D i a g r a m O b j e c t K e y > < K e y > C o l u m n s \ D o s e n _ E f e k t i f   ( =   A k t i f ,   S t u d y   L e a v e   T e t a p   A k t i f ) < / K e y > < / D i a g r a m O b j e c t K e y > < D i a g r a m O b j e c t K e y > < K e y > C o l u m n s \ P e n s i u n _ S e m e s t e r _ I n i   ( R e t   Y e a r   =   Y e a r _ S t a r t ) < / K e y > < / D i a g r a m O b j e c t K e y > < D i a g r a m O b j e c t K e y > < K e y > C o l u m n s \ N a m a _ D o s e n _ P e n s i u n < / K e y > < / D i a g r a m O b j e c t K e y > < D i a g r a m O b j e c t K e y > < K e y > C o l u m n s \ S K S _ C a p a c i t y   ( E f e k t i f   �   S K S _ S t d ) < / K e y > < / D i a g r a m O b j e c t K e y > < D i a g r a m O b j e c t K e y > < K e y > C o l u m n s \ K e y 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 C o l u m n s \ P e r i o d _ L a b e l 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 C o l u m n s \ Y e a r _ S t a r t 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 C o l u m n s \ Y e a r _ E n d 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 C o l u m n s \ S e m e s t e r 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 C o l u m n s \ T o t a l _ T e r d a f t a r 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 C o l u m n s \ D o s e n _ A k t i f _ B e l u m _ P e n s i u n 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 C o l u m n s \ D o s e n _ E f e k t i f   ( =   A k t i f ,   S t u d y   L e a v e   T e t a p   A k t i f ) 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 C o l u m n s \ P e n s i u n _ S e m e s t e r _ I n i   ( R e t   Y e a r   =   Y e a r _ S t a r t ) 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 C o l u m n s \ N a m a _ D o s e n _ P e n s i u n 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 C o l u m n s \ S K S _ C a p a c i t y   ( E f e k t i f   �   S K S _ S t d ) 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 C o l u m n s \ K e y 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 T a b l e R e g i o n 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 T a b l e R e g i o n 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 C o l u m n s \ R e g i o n 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M e a s u r e G r i d N o d e V i e w S t a t e "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 T a b l e L e c t u r e r 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 T a b l e L e c t u r e r 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 M e a s u r e s \ C o u n t _ S 3 < / K e y > < / D i a g r a m O b j e c t K e y > < D i a g r a m O b j e c t K e y > < K e y > M e a s u r e s \ C o u n t _ S 3 \ T a g I n f o \ F o r m u l a < / K e y > < / D i a g r a m O b j e c t K e y > < D i a g r a m O b j e c t K e y > < K e y > M e a s u r e s \ C o u n t _ S 3 \ T a g I n f o \ V a l u e < / K e y > < / D i a g r a m O b j e c t K e y > < D i a g r a m O b j e c t K e y > < K e y > M e a s u r e s \ C o u n t _ S 2 < / K e y > < / D i a g r a m O b j e c t K e y > < D i a g r a m O b j e c t K e y > < K e y > M e a s u r e s \ C o u n t _ S 2 \ T a g I n f o \ F o r m u l a < / K e y > < / D i a g r a m O b j e c t K e y > < D i a g r a m O b j e c t K e y > < K e y > M e a s u r e s \ C o u n t _ S 2 \ T a g I n f o \ V a l u e < / K e y > < / D i a g r a m O b j e c t K e y > < D i a g r a m O b j e c t K e y > < K e y > M e a s u r e s \ C o u n t _ O n S t u d y < / K e y > < / D i a g r a m O b j e c t K e y > < D i a g r a m O b j e c t K e y > < K e y > M e a s u r e s \ C o u n t _ O n S t u d y \ T a g I n f o \ F o r m u l a < / K e y > < / D i a g r a m O b j e c t K e y > < D i a g r a m O b j e c t K e y > < K e y > M e a s u r e s \ C o u n t _ O n S t u d y \ T a g I n f o \ V a l u e < / K e y > < / D i a g r a m O b j e c t K e y > < D i a g r a m O b j e c t K e y > < K e y > C o l u m n s \ L e c t u r e r _ I D < / K e y > < / D i a g r a m O b j e c t K e y > < D i a g r a m O b j e c t K e y > < K e y > C o l u m n s \ L e c t u r e r _ N a m e < / K e y > < / D i a g r a m O b j e c t K e y > < D i a g r a m O b j e c t K e y > < K e y > C o l u m n s \ A c a d e m i c _ R a n k < / K e y > < / D i a g r a m O b j e c t K e y > < D i a g r a m O b j e c t K e y > < K e y > C o l u m n s \ A c a d e m i c _ R a n k _ N e x t < / K e y > < / D i a g r a m O b j e c t K e y > < D i a g r a m O b j e c t K e y > < K e y > C o l u m n s \ E d u c a t i o n _ L e v e l < / K e y > < / D i a g r a m O b j e c t K e y > < D i a g r a m O b j e c t K e y > < K e y > C o l u m n s \ B i r t h _ M o n t h < / K e y > < / D i a g r a m O b j e c t K e y > < D i a g r a m O b j e c t K e y > < K e y > C o l u m n s \ B i r t h _ Y e a r < / K e y > < / D i a g r a m O b j e c t K e y > < D i a g r a m O b j e c t K e y > < K e y > C o l u m n s \ E m p l o y m e n t _ S t a t u s < / K e y > < / D i a g r a m O b j e c t K e y > < D i a g r a m O b j e c t K e y > < K e y > C o l u m n s \ R e g i o n < / K e y > < / D i a g r a m O b j e c t K e y > < D i a g r a m O b j e c t K e y > < K e y > C o l u m n s \ R e t i r e m e n t _ A g e < / K e y > < / D i a g r a m O b j e c t K e y > < D i a g r a m O b j e c t K e y > < K e y > C o l u m n s \ R e t i r e m e n t _ S e m e s t e r < / K e y > < / D i a g r a m O b j e c t K e y > < D i a g r a m O b j e c t K e y > < K e y > C o l u m n s \ R e t i r e m e n t _ Y e a r < / K e y > < / D i a g r a m O b j e c t K e y > < D i a g r a m O b j e c t K e y > < K e y > C o l u m n s \ S t u d y _ S t a t u s < / K e y > < / D i a g r a m O b j e c t K e y > < D i a g r a m O b j e c t K e y > < K e y > C o l u m n s \ S t u d y _ E n d _ Y e a r < / K e y > < / D i a g r a m O b j e c t K e y > < D i a g r a m O b j e c t K e y > < K e y > C o l u m n s \ I s _ O n _ S t u d y _ L e a v e < / K e y > < / D i a g r a m O b j e c t K e y > < D i a g r a m O b j e c t K e y > < K e y > C o l u m n s \ P o s t _ G r a d _ E d u < / K e y > < / D i a g r a m O b j e c t K e y > < D i a g r a m O b j e c t K e y > < K e y > C o l u m n s \ P o s t _ G r a d _ R e t _ A g e < / K e y > < / D i a g r a m O b j e c t K e y > < D i a g r a m O b j e c t K e y > < K e y > C o l u m n s \ P o s t _ G r a d _ R e t _ Y e a r < / K e y > < / D i a g r a m O b j e c t K e y > < D i a g r a m O b j e c t K e y > < K e y > C o l u m n s \ P r o m o t i o n _ N o t e < / K e y > < / D i a g r a m O b j e c t K e y > < D i a g r a m O b j e c t K e y > < K e y > C o l u m n s \ E d u _ C a t e g o r y 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 M e a s u r e s \ C o u n t _ S 3 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 M e a s u r e s \ C o u n t _ S 3 \ T a g I n f o \ F o r m u l a 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 M e a s u r e s \ C o u n t _ S 3 \ T a g I n f o \ V a l u e 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 M e a s u r e s \ C o u n t _ S 2 < / K e y > < / a : K e y > < a : V a l u e   i : t y p e = " M e a s u r e G r i d N o d e V i e w S t a t e "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 M e a s u r e s \ C o u n t _ S 2 \ T a g I n f o \ F o r m u l a 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 M e a s u r e s \ C o u n t _ S 2 \ T a g I n f o \ V a l u e 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 M e a s u r e s \ C o u n t _ O n S t u d y < / K e y > < / a : K e y > < a : V a l u e   i : t y p e = " M e a s u r e G r i d N o d e V i e w S t a t e "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 M e a s u r e s \ C o u n t _ O n S t u d y \ T a g I n f o \ F o r m u l a 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 M e a s u r e s \ C o u n t _ O n S t u d y \ T a g I n f o \ V a l u e 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 C o l u m n s \ L e c t u r e r _ I D 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 C o l u m n s \ L e c t u r e r _ N a m e 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 C o l u m n s \ A c a d e m i c _ R a n k 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 C o l u m n s \ A c a d e m i c _ R a n k _ N e x t 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 C o l u m n s \ E d u c a t i o n _ L e v e l 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 C o l u m n s \ B i r t h _ M o n t h 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 C o l u m n s \ B i r t h _ Y e a r 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 C o l u m n s \ E m p l o y m e n t _ S t a t u s 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 C o l u m n s \ R e t i r e m e n t _ A g e 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 C o l u m n s \ R e t i r e m e n t _ S e m e s t e r 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 C o l u m n s \ R e t i r e m e n t _ Y e a r 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 C o l u m n s \ S t u d y _ S t a t u s 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 C o l u m n s \ S t u d y _ E n d _ Y e a r 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 C o l u m n s \ I s _ O n _ S t u d y _ L e a v e 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 C o l u m n s \ P o s t _ G r a d _ E d u 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 C o l u m n s \ P o s t _ G r a d _ R e t _ A g e 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 C o l u m n s \ P o s t _ G r a d _ R e t _ Y e a r 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 C o l u m n s \ P r o m o t i o n _ N o t e 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 C o l u m n s \ E d u _ C a t e g o r y 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 T a g s \ T a b l e s \ & l t ; T a b l e s \ R e t i r e m e n t _ s u c c e s s i o n & g t ; < / K e y > < / D i a g r a m O b j e c t K e y > < D i a g r a m O b j e c t K e y > < K e y > D y n a m i c   T a g s \ T a b l e s \ & l t ; T a b l e s \ T a b l e R e g i o n & g t ; < / K e y > < / D i a g r a m O b j e c t K e y > < D i a g r a m O b j e c t K e y > < K e y > D y n a m i c   T a g s \ T a b l e s \ & l t ; T a b l e s \ T a b l e B r i d g e & g t ; < / K e y > < / D i a g r a m O b j e c t K e y > < D i a g r a m O b j e c t K e y > < K e y > D y n a m i c   T a g s \ T a b l e s \ & l t ; T a b l e s \ T a b l e L e c t u r e r & g t ; < / K e y > < / D i a g r a m O b j e c t K e y > < D i a g r a m O b j e c t K e y > < K e y > D y n a m i c   T a g s \ T a b l e s \ & l t ; T a b l e s \ T a b l e E n r o l l & g t ; < / K e y > < / D i a g r a m O b j e c t K e y > < D i a g r a m O b j e c t K e y > < K e y > D y n a m i c   T a g s \ T a b l e s \ & l t ; T a b l e s \ T a b l e D e m a n d & g t ; < / K e y > < / D i a g r a m O b j e c t K e y > < D i a g r a m O b j e c t K e y > < K e y > D y n a m i c   T a g s \ T a b l e s \ & l t ; T a b l e s \ T a b l e S u p p l y & g t ; < / K e y > < / D i a g r a m O b j e c t K e y > < D i a g r a m O b j e c t K e y > < K e y > D y n a m i c   T a g s \ T a b l e s \ & l t ; T a b l e s \ T a b l e F o r e c a s t & g t ; < / K e y > < / D i a g r a m O b j e c t K e y > < D i a g r a m O b j e c t K e y > < K e y > T a b l e s \ R e t i r e m e n t _ s u c c e s s i o n < / K e y > < / D i a g r a m O b j e c t K e y > < D i a g r a m O b j e c t K e y > < K e y > T a b l e s \ R e t i r e m e n t _ s u c c e s s i o n \ C o l u m n s \ L e c t u r e r _ I D < / K e y > < / D i a g r a m O b j e c t K e y > < D i a g r a m O b j e c t K e y > < K e y > T a b l e s \ R e t i r e m e n t _ s u c c e s s i o n \ C o l u m n s \ L e c t u r e r _ N a m e < / K e y > < / D i a g r a m O b j e c t K e y > < D i a g r a m O b j e c t K e y > < K e y > T a b l e s \ R e t i r e m e n t _ s u c c e s s i o n \ C o l u m n s \ A c a d e m i c _ R a n k < / K e y > < / D i a g r a m O b j e c t K e y > < D i a g r a m O b j e c t K e y > < K e y > T a b l e s \ R e t i r e m e n t _ s u c c e s s i o n \ C o l u m n s \ E d u c a t i o n _ L e v e l < / K e y > < / D i a g r a m O b j e c t K e y > < D i a g r a m O b j e c t K e y > < K e y > T a b l e s \ R e t i r e m e n t _ s u c c e s s i o n \ C o l u m n s \ R e g i o n < / K e y > < / D i a g r a m O b j e c t K e y > < D i a g r a m O b j e c t K e y > < K e y > T a b l e s \ R e t i r e m e n t _ s u c c e s s i o n \ C o l u m n s \ R e t i r e m e n t _ Y e a r < / K e y > < / D i a g r a m O b j e c t K e y > < D i a g r a m O b j e c t K e y > < K e y > T a b l e s \ R e t i r e m e n t _ s u c c e s s i o n \ C o l u m n s \ S i s a _ A k t i f   ( t h n   d a r i   2 0 2 5 ) < / K e y > < / D i a g r a m O b j e c t K e y > < D i a g r a m O b j e c t K e y > < K e y > T a b l e s \ R e t i r e m e n t _ s u c c e s s i o n \ C o l u m n s \ S t a t u s _ P e n s i u n < / K e y > < / D i a g r a m O b j e c t K e y > < D i a g r a m O b j e c t K e y > < K e y > T a b l e s \ R e t i r e m e n t _ s u c c e s s i o n \ C o l u m n s \ A c a d e m i c _ R a n k _ N e x t < / K e y > < / D i a g r a m O b j e c t K e y > < D i a g r a m O b j e c t K e y > < K e y > T a b l e s \ R e t i r e m e n t _ s u c c e s s i o n \ C o l u m n s \ R a n k _ N e x t _ E s t _ Y e a r < / K e y > < / D i a g r a m O b j e c t K e y > < D i a g r a m O b j e c t K e y > < K e y > T a b l e s \ R e t i r e m e n t _ s u c c e s s i o n \ C o l u m n s \ C a l o n _ P e n g g a n t i   ( R e g i o n   S a m a ) < / K e y > < / D i a g r a m O b j e c t K e y > < D i a g r a m O b j e c t K e y > < K e y > T a b l e s \ R e t i r e m e n t _ s u c c e s s i o n \ C o l u m n s \ R a n k _ C a l o n   ( R e g i o n   S a m a ) < / K e y > < / D i a g r a m O b j e c t K e y > < D i a g r a m O b j e c t K e y > < K e y > T a b l e s \ R e t i r e m e n t _ s u c c e s s i o n \ C o l u m n s \ C a l o n _ P e n g g a n t i   ( A n y   R e g i o n ) < / K e y > < / D i a g r a m O b j e c t K e y > < D i a g r a m O b j e c t K e y > < K e y > T a b l e s \ R e t i r e m e n t _ s u c c e s s i o n \ C o l u m n s \ R a n k _ C a l o n   ( A n y   R e g i o n ) < / K e y > < / D i a g r a m O b j e c t K e y > < D i a g r a m O b j e c t K e y > < K e y > T a b l e s \ R e t i r e m e n t _ s u c c e s s i o n \ C o l u m n s \ Y e a r _ P e r s i a p a n < / K e y > < / D i a g r a m O b j e c t K e y > < D i a g r a m O b j e c t K e y > < K e y > T a b l e s \ R e t i r e m e n t _ s u c c e s s i o n \ C o l u m n s \ E v a l u a s i _ S u c c e s s i o n < / K e y > < / D i a g r a m O b j e c t K e y > < D i a g r a m O b j e c t K e y > < K e y > T a b l e s \ R e t i r e m e n t _ s u c c e s s i o n \ M e a s u r e s \ C o u n t _ G B < / K e y > < / D i a g r a m O b j e c t K e y > < D i a g r a m O b j e c t K e y > < K e y > T a b l e s \ R e t i r e m e n t _ s u c c e s s i o n \ T a b l e s \ R e t i r e m e n t _ s u c c e s s i o n \ M e a s u r e s \ C o u n t _ G B \ A d d i t i o n a l   I n f o \ E r r o r < / K e y > < / D i a g r a m O b j e c t K e y > < D i a g r a m O b j e c t K e y > < K e y > T a b l e s \ R e t i r e m e n t _ s u c c e s s i o n \ M e a s u r e s \ C o u n t _ L K < / K e y > < / D i a g r a m O b j e c t K e y > < D i a g r a m O b j e c t K e y > < K e y > T a b l e s \ R e t i r e m e n t _ s u c c e s s i o n \ T a b l e s \ R e t i r e m e n t _ s u c c e s s i o n \ M e a s u r e s \ C o u n t _ L K \ A d d i t i o n a l   I n f o \ E r r o r < / K e y > < / D i a g r a m O b j e c t K e y > < D i a g r a m O b j e c t K e y > < K e y > T a b l e s \ R e t i r e m e n t _ s u c c e s s i o n \ M e a s u r e s \ C o u n t _ L < / K e y > < / D i a g r a m O b j e c t K e y > < D i a g r a m O b j e c t K e y > < K e y > T a b l e s \ R e t i r e m e n t _ s u c c e s s i o n \ M e a s u r e s \ C o u n t _ A A < / K e y > < / D i a g r a m O b j e c t K e y > < D i a g r a m O b j e c t K e y > < K e y > T a b l e s \ T a b l e R e g i o n < / K e y > < / D i a g r a m O b j e c t K e y > < D i a g r a m O b j e c t K e y > < K e y > T a b l e s \ T a b l e R e g i o n \ C o l u m n s \ R e g i o n < / K e y > < / D i a g r a m O b j e c t K e y > < D i a g r a m O b j e c t K e y > < K e y > T a b l e s \ T a b l e B r i d g e < / K e y > < / D i a g r a m O b j e c t K e y > < D i a g r a m O b j e c t K e y > < K e y > T a b l e s \ T a b l e B r i d g e \ C o l u m n s \ K e y < / K e y > < / D i a g r a m O b j e c t K e y > < D i a g r a m O b j e c t K e y > < K e y > T a b l e s \ T a b l e B r i d g e \ C o l u m n s \ P e r i o d _ L a b e l < / K e y > < / D i a g r a m O b j e c t K e y > < D i a g r a m O b j e c t K e y > < K e y > T a b l e s \ T a b l e B r i d g e \ C o l u m n s \ R e g i o n < / K e y > < / D i a g r a m O b j e c t K e y > < D i a g r a m O b j e c t K e y > < K e y > T a b l e s \ T a b l e B r i d g e \ C o l u m n s \ Y e a r _ S t a r t < / K e y > < / D i a g r a m O b j e c t K e y > < D i a g r a m O b j e c t K e y > < K e y > T a b l e s \ T a b l e L e c t u r e r < / K e y > < / D i a g r a m O b j e c t K e y > < D i a g r a m O b j e c t K e y > < K e y > T a b l e s \ T a b l e L e c t u r e r \ C o l u m n s \ L e c t u r e r _ I D < / K e y > < / D i a g r a m O b j e c t K e y > < D i a g r a m O b j e c t K e y > < K e y > T a b l e s \ T a b l e L e c t u r e r \ C o l u m n s \ L e c t u r e r _ N a m e < / K e y > < / D i a g r a m O b j e c t K e y > < D i a g r a m O b j e c t K e y > < K e y > T a b l e s \ T a b l e L e c t u r e r \ C o l u m n s \ A c a d e m i c _ R a n k < / K e y > < / D i a g r a m O b j e c t K e y > < D i a g r a m O b j e c t K e y > < K e y > T a b l e s \ T a b l e L e c t u r e r \ C o l u m n s \ A c a d e m i c _ R a n k _ N e x t < / K e y > < / D i a g r a m O b j e c t K e y > < D i a g r a m O b j e c t K e y > < K e y > T a b l e s \ T a b l e L e c t u r e r \ C o l u m n s \ E d u c a t i o n _ L e v e l < / K e y > < / D i a g r a m O b j e c t K e y > < D i a g r a m O b j e c t K e y > < K e y > T a b l e s \ T a b l e L e c t u r e r \ C o l u m n s \ B i r t h _ M o n t h < / K e y > < / D i a g r a m O b j e c t K e y > < D i a g r a m O b j e c t K e y > < K e y > T a b l e s \ T a b l e L e c t u r e r \ C o l u m n s \ B i r t h _ Y e a r < / K e y > < / D i a g r a m O b j e c t K e y > < D i a g r a m O b j e c t K e y > < K e y > T a b l e s \ T a b l e L e c t u r e r \ C o l u m n s \ E m p l o y m e n t _ S t a t u s < / K e y > < / D i a g r a m O b j e c t K e y > < D i a g r a m O b j e c t K e y > < K e y > T a b l e s \ T a b l e L e c t u r e r \ C o l u m n s \ R e g i o n < / K e y > < / D i a g r a m O b j e c t K e y > < D i a g r a m O b j e c t K e y > < K e y > T a b l e s \ T a b l e L e c t u r e r \ C o l u m n s \ R e t i r e m e n t _ A g e < / K e y > < / D i a g r a m O b j e c t K e y > < D i a g r a m O b j e c t K e y > < K e y > T a b l e s \ T a b l e L e c t u r e r \ C o l u m n s \ R e t i r e m e n t _ S e m e s t e r < / K e y > < / D i a g r a m O b j e c t K e y > < D i a g r a m O b j e c t K e y > < K e y > T a b l e s \ T a b l e L e c t u r e r \ C o l u m n s \ R e t i r e m e n t _ Y e a r < / K e y > < / D i a g r a m O b j e c t K e y > < D i a g r a m O b j e c t K e y > < K e y > T a b l e s \ T a b l e L e c t u r e r \ C o l u m n s \ S t u d y _ S t a t u s < / K e y > < / D i a g r a m O b j e c t K e y > < D i a g r a m O b j e c t K e y > < K e y > T a b l e s \ T a b l e L e c t u r e r \ C o l u m n s \ S t u d y _ E n d _ Y e a r < / K e y > < / D i a g r a m O b j e c t K e y > < D i a g r a m O b j e c t K e y > < K e y > T a b l e s \ T a b l e L e c t u r e r \ C o l u m n s \ I s _ O n _ S t u d y _ L e a v e < / K e y > < / D i a g r a m O b j e c t K e y > < D i a g r a m O b j e c t K e y > < K e y > T a b l e s \ T a b l e L e c t u r e r \ C o l u m n s \ P o s t _ G r a d _ E d u < / K e y > < / D i a g r a m O b j e c t K e y > < D i a g r a m O b j e c t K e y > < K e y > T a b l e s \ T a b l e L e c t u r e r \ C o l u m n s \ P o s t _ G r a d _ R e t _ A g e < / K e y > < / D i a g r a m O b j e c t K e y > < D i a g r a m O b j e c t K e y > < K e y > T a b l e s \ T a b l e L e c t u r e r \ C o l u m n s \ P o s t _ G r a d _ R e t _ Y e a r < / K e y > < / D i a g r a m O b j e c t K e y > < D i a g r a m O b j e c t K e y > < K e y > T a b l e s \ T a b l e L e c t u r e r \ C o l u m n s \ P r o m o t i o n _ N o t e < / K e y > < / D i a g r a m O b j e c t K e y > < D i a g r a m O b j e c t K e y > < K e y > T a b l e s \ T a b l e L e c t u r e r \ C o l u m n s \ E d u _ C a t e g o r y < / K e y > < / D i a g r a m O b j e c t K e y > < D i a g r a m O b j e c t K e y > < K e y > T a b l e s \ T a b l e L e c t u r e r \ M e a s u r e s \ C o u n t _ S 3 < / K e y > < / D i a g r a m O b j e c t K e y > < D i a g r a m O b j e c t K e y > < K e y > T a b l e s \ T a b l e L e c t u r e r \ M e a s u r e s \ C o u n t _ S 2 < / K e y > < / D i a g r a m O b j e c t K e y > < D i a g r a m O b j e c t K e y > < K e y > T a b l e s \ T a b l e L e c t u r e r \ M e a s u r e s \ C o u n t _ O n S t u d y < / K e y > < / D i a g r a m O b j e c t K e y > < D i a g r a m O b j e c t K e y > < K e y > T a b l e s \ T a b l e E n r o l l < / K e y > < / D i a g r a m O b j e c t K e y > < D i a g r a m O b j e c t K e y > < K e y > T a b l e s \ T a b l e E n r o l l \ C o l u m n s \ P e r i o d _ L a b e l < / K e y > < / D i a g r a m O b j e c t K e y > < D i a g r a m O b j e c t K e y > < K e y > T a b l e s \ T a b l e E n r o l l \ C o l u m n s \ Y e a r _ S t a r t < / K e y > < / D i a g r a m O b j e c t K e y > < D i a g r a m O b j e c t K e y > < K e y > T a b l e s \ T a b l e E n r o l l \ C o l u m n s \ Y e a r _ E n d < / K e y > < / D i a g r a m O b j e c t K e y > < D i a g r a m O b j e c t K e y > < K e y > T a b l e s \ T a b l e E n r o l l \ C o l u m n s \ S e m e s t e r < / K e y > < / D i a g r a m O b j e c t K e y > < D i a g r a m O b j e c t K e y > < K e y > T a b l e s \ T a b l e E n r o l l \ C o l u m n s \ R e g i o n < / K e y > < / D i a g r a m O b j e c t K e y > < D i a g r a m O b j e c t K e y > < K e y > T a b l e s \ T a b l e E n r o l l \ C o l u m n s \ H i s t o r i c a l _ S t u d e n t s < / K e y > < / D i a g r a m O b j e c t K e y > < D i a g r a m O b j e c t K e y > < K e y > T a b l e s \ T a b l e E n r o l l \ C o l u m n s \ G r o w t h _ R a t e _ U s e d < / K e y > < / D i a g r a m O b j e c t K e y > < D i a g r a m O b j e c t K e y > < K e y > T a b l e s \ T a b l e E n r o l l \ C o l u m n s \ P r o j e c t e d _ S t u d e n t s < / K e y > < / D i a g r a m O b j e c t K e y > < D i a g r a m O b j e c t K e y > < K e y > T a b l e s \ T a b l e E n r o l l \ C o l u m n s \ D a t a _ S o u r c e < / K e y > < / D i a g r a m O b j e c t K e y > < D i a g r a m O b j e c t K e y > < K e y > T a b l e s \ T a b l e E n r o l l \ C o l u m n s \ K e y < / K e y > < / D i a g r a m O b j e c t K e y > < D i a g r a m O b j e c t K e y > < K e y > T a b l e s \ T a b l e E n r o l l \ M e a s u r e s \ J m l _ M h s < / K e y > < / D i a g r a m O b j e c t K e y > < D i a g r a m O b j e c t K e y > < K e y > T a b l e s \ T a b l e E n r o l l \ M e a s u r e s \ A v g _ S t u d e n t s < / K e y > < / D i a g r a m O b j e c t K e y > < D i a g r a m O b j e c t K e y > < K e y > T a b l e s \ T a b l e D e m a n d < / K e y > < / D i a g r a m O b j e c t K e y > < D i a g r a m O b j e c t K e y > < K e y > T a b l e s \ T a b l e D e m a n d \ C o l u m n s \ P e r i o d _ L a b e l < / K e y > < / D i a g r a m O b j e c t K e y > < D i a g r a m O b j e c t K e y > < K e y > T a b l e s \ T a b l e D e m a n d \ C o l u m n s \ Y e a r _ S t a r t < / K e y > < / D i a g r a m O b j e c t K e y > < D i a g r a m O b j e c t K e y > < K e y > T a b l e s \ T a b l e D e m a n d \ C o l u m n s \ Y e a r _ E n d < / K e y > < / D i a g r a m O b j e c t K e y > < D i a g r a m O b j e c t K e y > < K e y > T a b l e s \ T a b l e D e m a n d \ C o l u m n s \ S e m e s t e r < / K e y > < / D i a g r a m O b j e c t K e y > < D i a g r a m O b j e c t K e y > < K e y > T a b l e s \ T a b l e D e m a n d \ C o l u m n s \ R e g i o n < / K e y > < / D i a g r a m O b j e c t K e y > < D i a g r a m O b j e c t K e y > < K e y > T a b l e s \ T a b l e D e m a n d \ C o l u m n s \ P r o j e c t e d _ S t u d e n t s < / K e y > < / D i a g r a m O b j e c t K e y > < D i a g r a m O b j e c t K e y > < K e y > T a b l e s \ T a b l e D e m a n d \ C o l u m n s \ J u m l a h _ K e l a s   ( "C E I L ( S t u d e n t s / C a p )   p e r   P r o g r a m ) < / K e y > < / D i a g r a m O b j e c t K e y > < D i a g r a m O b j e c t K e y > < K e y > T a b l e s \ T a b l e D e m a n d \ C o l u m n s \ T o t a l _ S K S _ D e m a n d   ( r e a l :   t e a c h i n g _ l o a d _ c a l   p r o j :   s c a l e d ) < / K e y > < / D i a g r a m O b j e c t K e y > < D i a g r a m O b j e c t K e y > < K e y > T a b l e s \ T a b l e D e m a n d \ C o l u m n s \ S K S _ S t a n d a r d   p e r   L e c t u r e r < / K e y > < / D i a g r a m O b j e c t K e y > < D i a g r a m O b j e c t K e y > < K e y > T a b l e s \ T a b l e D e m a n d \ C o l u m n s \ L e c t u r e r s _ N e e d e d   =   C E I L ( S K S / S K S _ S t d ) < / K e y > < / D i a g r a m O b j e c t K e y > < D i a g r a m O b j e c t K e y > < K e y > T a b l e s \ T a b l e D e m a n d \ C o l u m n s \ K e l a s _ D e t a i l   ( G J   c a m p u s   b r e a k d o w n ) < / K e y > < / D i a g r a m O b j e c t K e y > < D i a g r a m O b j e c t K e y > < K e y > T a b l e s \ T a b l e D e m a n d \ C o l u m n s \ K e y < / K e y > < / D i a g r a m O b j e c t K e y > < D i a g r a m O b j e c t K e y > < K e y > T a b l e s \ T a b l e D e m a n d \ M e a s u r e s \ T o t a l _ S K S < / K e y > < / D i a g r a m O b j e c t K e y > < D i a g r a m O b j e c t K e y > < K e y > T a b l e s \ T a b l e S u p p l y < / K e y > < / D i a g r a m O b j e c t K e y > < D i a g r a m O b j e c t K e y > < K e y > T a b l e s \ T a b l e S u p p l y \ C o l u m n s \ P e r i o d _ L a b e l < / K e y > < / D i a g r a m O b j e c t K e y > < D i a g r a m O b j e c t K e y > < K e y > T a b l e s \ T a b l e S u p p l y \ C o l u m n s \ Y e a r _ S t a r t < / K e y > < / D i a g r a m O b j e c t K e y > < D i a g r a m O b j e c t K e y > < K e y > T a b l e s \ T a b l e S u p p l y \ C o l u m n s \ Y e a r _ E n d < / K e y > < / D i a g r a m O b j e c t K e y > < D i a g r a m O b j e c t K e y > < K e y > T a b l e s \ T a b l e S u p p l y \ C o l u m n s \ S e m e s t e r < / K e y > < / D i a g r a m O b j e c t K e y > < D i a g r a m O b j e c t K e y > < K e y > T a b l e s \ T a b l e S u p p l y \ C o l u m n s \ R e g i o n < / K e y > < / D i a g r a m O b j e c t K e y > < D i a g r a m O b j e c t K e y > < K e y > T a b l e s \ T a b l e S u p p l y \ C o l u m n s \ T o t a l _ T e r d a f t a r < / K e y > < / D i a g r a m O b j e c t K e y > < D i a g r a m O b j e c t K e y > < K e y > T a b l e s \ T a b l e S u p p l y \ C o l u m n s \ D o s e n _ A k t i f _ B e l u m _ P e n s i u n < / K e y > < / D i a g r a m O b j e c t K e y > < D i a g r a m O b j e c t K e y > < K e y > T a b l e s \ T a b l e S u p p l y \ C o l u m n s \ D o s e n _ E f e k t i f   ( =   A k t i f ,   S t u d y   L e a v e   T e t a p   A k t i f ) < / K e y > < / D i a g r a m O b j e c t K e y > < D i a g r a m O b j e c t K e y > < K e y > T a b l e s \ T a b l e S u p p l y \ C o l u m n s \ P e n s i u n _ S e m e s t e r _ I n i   ( R e t   Y e a r   =   Y e a r _ S t a r t ) < / K e y > < / D i a g r a m O b j e c t K e y > < D i a g r a m O b j e c t K e y > < K e y > T a b l e s \ T a b l e S u p p l y \ C o l u m n s \ N a m a _ D o s e n _ P e n s i u n < / K e y > < / D i a g r a m O b j e c t K e y > < D i a g r a m O b j e c t K e y > < K e y > T a b l e s \ T a b l e S u p p l y \ C o l u m n s \ S K S _ C a p a c i t y   ( E f e k t i f   �   S K S _ S t d ) < / K e y > < / D i a g r a m O b j e c t K e y > < D i a g r a m O b j e c t K e y > < K e y > T a b l e s \ T a b l e S u p p l y \ C o l u m n s \ K e y < / K e y > < / D i a g r a m O b j e c t K e y > < D i a g r a m O b j e c t K e y > < K e y > T a b l e s \ T a b l e F o r e c a s t < / K e y > < / D i a g r a m O b j e c t K e y > < D i a g r a m O b j e c t K e y > < K e y > T a b l e s \ T a b l e F o r e c a s t \ C o l u m n s \ P e r i o d _ L a b e l < / K e y > < / D i a g r a m O b j e c t K e y > < D i a g r a m O b j e c t K e y > < K e y > T a b l e s \ T a b l e F o r e c a s t \ C o l u m n s \ L a b e l _ P e n d e k < / K e y > < / D i a g r a m O b j e c t K e y > < D i a g r a m O b j e c t K e y > < K e y > T a b l e s \ T a b l e F o r e c a s t \ C o l u m n s \ Y e a r _ S t a r t < / K e y > < / D i a g r a m O b j e c t K e y > < D i a g r a m O b j e c t K e y > < K e y > T a b l e s \ T a b l e F o r e c a s t \ C o l u m n s \ Y e a r _ E n d < / K e y > < / D i a g r a m O b j e c t K e y > < D i a g r a m O b j e c t K e y > < K e y > T a b l e s \ T a b l e F o r e c a s t \ C o l u m n s \ S e m e s t e r < / K e y > < / D i a g r a m O b j e c t K e y > < D i a g r a m O b j e c t K e y > < K e y > T a b l e s \ T a b l e F o r e c a s t \ C o l u m n s \ S o r t _ i d < / K e y > < / D i a g r a m O b j e c t K e y > < D i a g r a m O b j e c t K e y > < K e y > T a b l e s \ T a b l e F o r e c a s t \ C o l u m n s \ R e g i o n < / K e y > < / D i a g r a m O b j e c t K e y > < D i a g r a m O b j e c t K e y > < K e y > T a b l e s \ T a b l e F o r e c a s t \ C o l u m n s \ P r o j e c t e d _ S t u d e n t s < / K e y > < / D i a g r a m O b j e c t K e y > < D i a g r a m O b j e c t K e y > < K e y > T a b l e s \ T a b l e F o r e c a s t \ C o l u m n s \ T o t a l _ S K S _ D e m a n d < / K e y > < / D i a g r a m O b j e c t K e y > < D i a g r a m O b j e c t K e y > < K e y > T a b l e s \ T a b l e F o r e c a s t \ C o l u m n s \ L e c t u r e r s _ N e e d e d < / K e y > < / D i a g r a m O b j e c t K e y > < D i a g r a m O b j e c t K e y > < K e y > T a b l e s \ T a b l e F o r e c a s t \ C o l u m n s \ D o s e n _ E f e k t i f < / K e y > < / D i a g r a m O b j e c t K e y > < D i a g r a m O b j e c t K e y > < K e y > T a b l e s \ T a b l e F o r e c a s t \ C o l u m n s \ S K S _ S u p p l y < / K e y > < / D i a g r a m O b j e c t K e y > < D i a g r a m O b j e c t K e y > < K e y > T a b l e s \ T a b l e F o r e c a s t \ C o l u m n s \ C a p a c i t y _ G a p _ S K S < / K e y > < / D i a g r a m O b j e c t K e y > < D i a g r a m O b j e c t K e y > < K e y > T a b l e s \ T a b l e F o r e c a s t \ C o l u m n s \ G a p _ I n _ L e c t u r e r s < / K e y > < / D i a g r a m O b j e c t K e y > < D i a g r a m O b j e c t K e y > < K e y > T a b l e s \ T a b l e F o r e c a s t \ C o l u m n s \ P e n s i u n _ S e m e s t e r _ I n i < / K e y > < / D i a g r a m O b j e c t K e y > < D i a g r a m O b j e c t K e y > < K e y > T a b l e s \ T a b l e F o r e c a s t \ C o l u m n s \ N a m a _ P e n s i u n < / K e y > < / D i a g r a m O b j e c t K e y > < D i a g r a m O b j e c t K e y > < K e y > T a b l e s \ T a b l e F o r e c a s t \ C o l u m n s \ S t a t u s < / K e y > < / D i a g r a m O b j e c t K e y > < D i a g r a m O b j e c t K e y > < K e y > T a b l e s \ T a b l e F o r e c a s t \ C o l u m n s \ R e k r u t _ J u m l a h < / K e y > < / D i a g r a m O b j e c t K e y > < D i a g r a m O b j e c t K e y > < K e y > T a b l e s \ T a b l e F o r e c a s t \ C o l u m n s \ R e k r u t _ T i p e < / K e y > < / D i a g r a m O b j e c t K e y > < D i a g r a m O b j e c t K e y > < K e y > T a b l e s \ T a b l e F o r e c a s t \ C o l u m n s \ B a t a s _ R e k r u t _ D e a d l i n e   ( M u l a i   p r o s e s   p a l i n g   l a m b a t ) < / K e y > < / D i a g r a m O b j e c t K e y > < D i a g r a m O b j e c t K e y > < K e y > T a b l e s \ T a b l e F o r e c a s t \ C o l u m n s \ S e m e s t e r _ R e k r u t _ D i b u t u h k a n < / K e y > < / D i a g r a m O b j e c t K e y > < D i a g r a m O b j e c t K e y > < K e y > T a b l e s \ T a b l e F o r e c a s t \ C o l u m n s \ L a b e l _ R e k r u t _ C l e a n < / K e y > < / D i a g r a m O b j e c t K e y > < D i a g r a m O b j e c t K e y > < K e y > T a b l e s \ T a b l e F o r e c a s t \ C o l u m n s \ F D P _ R e c r u i t m e n t < / K e y > < / D i a g r a m O b j e c t K e y > < D i a g r a m O b j e c t K e y > < K e y > T a b l e s \ T a b l e F o r e c a s t \ C o l u m n s \ K e y < / K e y > < / D i a g r a m O b j e c t K e y > < D i a g r a m O b j e c t K e y > < K e y > T a b l e s \ T a b l e F o r e c a s t \ M e a s u r e s \ C a p _ B a s e < / K e y > < / D i a g r a m O b j e c t K e y > < D i a g r a m O b j e c t K e y > < K e y > T a b l e s \ T a b l e F o r e c a s t \ M e a s u r e s \ C a p _ O p t i m i s t i c < / K e y > < / D i a g r a m O b j e c t K e y > < D i a g r a m O b j e c t K e y > < K e y > T a b l e s \ T a b l e F o r e c a s t \ M e a s u r e s \ C a p _ P e s s i m i s t i c < / K e y > < / D i a g r a m O b j e c t K e y > < D i a g r a m O b j e c t K e y > < K e y > T a b l e s \ T a b l e F o r e c a s t \ M e a s u r e s \ R e k r u t _ N o r m a l < / K e y > < / D i a g r a m O b j e c t K e y > < D i a g r a m O b j e c t K e y > < K e y > T a b l e s \ T a b l e F o r e c a s t \ M e a s u r e s \ R e k r u t _ O p t i m i s < / K e y > < / D i a g r a m O b j e c t K e y > < D i a g r a m O b j e c t K e y > < K e y > T a b l e s \ T a b l e F o r e c a s t \ M e a s u r e s \ S U M _ D o s e n _ E F < / K e y > < / D i a g r a m O b j e c t K e y > < D i a g r a m O b j e c t K e y > < K e y > T a b l e s \ T a b l e F o r e c a s t \ M e a s u r e s \ S U M _ L e c t u r e r _ N e e d e d < / K e y > < / D i a g r a m O b j e c t K e y > < D i a g r a m O b j e c t K e y > < K e y > R e l a t i o n s h i p s \ & l t ; T a b l e s \ T a b l e E n r o l l \ C o l u m n s \ K e y & g t ; - & l t ; T a b l e s \ T a b l e B r i d g e \ C o l u m n s \ K e y & g t ; < / K e y > < / D i a g r a m O b j e c t K e y > < D i a g r a m O b j e c t K e y > < K e y > R e l a t i o n s h i p s \ & l t ; T a b l e s \ T a b l e E n r o l l \ C o l u m n s \ K e y & g t ; - & l t ; T a b l e s \ T a b l e B r i d g e \ C o l u m n s \ K e y & g t ; \ F K < / K e y > < / D i a g r a m O b j e c t K e y > < D i a g r a m O b j e c t K e y > < K e y > R e l a t i o n s h i p s \ & l t ; T a b l e s \ T a b l e E n r o l l \ C o l u m n s \ K e y & g t ; - & l t ; T a b l e s \ T a b l e B r i d g e \ C o l u m n s \ K e y & g t ; \ P K < / K e y > < / D i a g r a m O b j e c t K e y > < D i a g r a m O b j e c t K e y > < K e y > R e l a t i o n s h i p s \ & l t ; T a b l e s \ T a b l e E n r o l l \ C o l u m n s \ K e y & g t ; - & l t ; T a b l e s \ T a b l e B r i d g e \ C o l u m n s \ K e y & g t ; \ C r o s s F i l t e r < / K e y > < / D i a g r a m O b j e c t K e y > < D i a g r a m O b j e c t K e y > < K e y > R e l a t i o n s h i p s \ & l t ; T a b l e s \ T a b l e D e m a n d \ C o l u m n s \ K e y & g t ; - & l t ; T a b l e s \ T a b l e B r i d g e \ C o l u m n s \ K e y & g t ; < / K e y > < / D i a g r a m O b j e c t K e y > < D i a g r a m O b j e c t K e y > < K e y > R e l a t i o n s h i p s \ & l t ; T a b l e s \ T a b l e D e m a n d \ C o l u m n s \ K e y & g t ; - & l t ; T a b l e s \ T a b l e B r i d g e \ C o l u m n s \ K e y & g t ; \ F K < / K e y > < / D i a g r a m O b j e c t K e y > < D i a g r a m O b j e c t K e y > < K e y > R e l a t i o n s h i p s \ & l t ; T a b l e s \ T a b l e D e m a n d \ C o l u m n s \ K e y & g t ; - & l t ; T a b l e s \ T a b l e B r i d g e \ C o l u m n s \ K e y & g t ; \ P K < / K e y > < / D i a g r a m O b j e c t K e y > < D i a g r a m O b j e c t K e y > < K e y > R e l a t i o n s h i p s \ & l t ; T a b l e s \ T a b l e D e m a n d \ C o l u m n s \ K e y & g t ; - & l t ; T a b l e s \ T a b l e B r i d g e \ C o l u m n s \ K e y & g t ; \ C r o s s F i l t e r < / K e y > < / D i a g r a m O b j e c t K e y > < D i a g r a m O b j e c t K e y > < K e y > R e l a t i o n s h i p s \ & l t ; T a b l e s \ T a b l e S u p p l y \ C o l u m n s \ K e y & g t ; - & l t ; T a b l e s \ T a b l e B r i d g e \ C o l u m n s \ K e y & g t ; < / K e y > < / D i a g r a m O b j e c t K e y > < D i a g r a m O b j e c t K e y > < K e y > R e l a t i o n s h i p s \ & l t ; T a b l e s \ T a b l e S u p p l y \ C o l u m n s \ K e y & g t ; - & l t ; T a b l e s \ T a b l e B r i d g e \ C o l u m n s \ K e y & g t ; \ F K < / K e y > < / D i a g r a m O b j e c t K e y > < D i a g r a m O b j e c t K e y > < K e y > R e l a t i o n s h i p s \ & l t ; T a b l e s \ T a b l e S u p p l y \ C o l u m n s \ K e y & g t ; - & l t ; T a b l e s \ T a b l e B r i d g e \ C o l u m n s \ K e y & g t ; \ P K < / K e y > < / D i a g r a m O b j e c t K e y > < D i a g r a m O b j e c t K e y > < K e y > R e l a t i o n s h i p s \ & l t ; T a b l e s \ T a b l e S u p p l y \ C o l u m n s \ K e y & g t ; - & l t ; T a b l e s \ T a b l e B r i d g e \ C o l u m n s \ K e y & g t ; \ C r o s s F i l t e r < / K e y > < / D i a g r a m O b j e c t K e y > < D i a g r a m O b j e c t K e y > < K e y > R e l a t i o n s h i p s \ & l t ; T a b l e s \ T a b l e F o r e c a s t \ C o l u m n s \ K e y & g t ; - & l t ; T a b l e s \ T a b l e B r i d g e \ C o l u m n s \ K e y & g t ; < / K e y > < / D i a g r a m O b j e c t K e y > < D i a g r a m O b j e c t K e y > < K e y > R e l a t i o n s h i p s \ & l t ; T a b l e s \ T a b l e F o r e c a s t \ C o l u m n s \ K e y & g t ; - & l t ; T a b l e s \ T a b l e B r i d g e \ C o l u m n s \ K e y & g t ; \ F K < / K e y > < / D i a g r a m O b j e c t K e y > < D i a g r a m O b j e c t K e y > < K e y > R e l a t i o n s h i p s \ & l t ; T a b l e s \ T a b l e F o r e c a s t \ C o l u m n s \ K e y & g t ; - & l t ; T a b l e s \ T a b l e B r i d g e \ C o l u m n s \ K e y & g t ; \ P K < / K e y > < / D i a g r a m O b j e c t K e y > < D i a g r a m O b j e c t K e y > < K e y > R e l a t i o n s h i p s \ & l t ; T a b l e s \ T a b l e F o r e c a s t \ C o l u m n s \ K e y & g t ; - & l t ; T a b l e s \ T a b l e B r i d g e \ C o l u m n s \ K e y & g t ; \ C r o s s F i l t e r < / K e y > < / D i a g r a m O b j e c t K e y > < D i a g r a m O b j e c t K e y > < K e y > R e l a t i o n s h i p s \ & l t ; T a b l e s \ T a b l e B r i d g e \ C o l u m n s \ R e g i o n & g t ; - & l t ; T a b l e s \ T a b l e R e g i o n \ C o l u m n s \ R e g i o n & g t ; < / K e y > < / D i a g r a m O b j e c t K e y > < D i a g r a m O b j e c t K e y > < K e y > R e l a t i o n s h i p s \ & l t ; T a b l e s \ T a b l e B r i d g e \ C o l u m n s \ R e g i o n & g t ; - & l t ; T a b l e s \ T a b l e R e g i o n \ C o l u m n s \ R e g i o n & g t ; \ F K < / K e y > < / D i a g r a m O b j e c t K e y > < D i a g r a m O b j e c t K e y > < K e y > R e l a t i o n s h i p s \ & l t ; T a b l e s \ T a b l e B r i d g e \ C o l u m n s \ R e g i o n & g t ; - & l t ; T a b l e s \ T a b l e R e g i o n \ C o l u m n s \ R e g i o n & g t ; \ P K < / K e y > < / D i a g r a m O b j e c t K e y > < D i a g r a m O b j e c t K e y > < K e y > R e l a t i o n s h i p s \ & l t ; T a b l e s \ T a b l e B r i d g e \ C o l u m n s \ R e g i o n & g t ; - & l t ; T a b l e s \ T a b l e R e g i o n \ C o l u m n s \ R e g i o n & g t ; \ C r o s s F i l t e r < / K e y > < / D i a g r a m O b j e c t K e y > < D i a g r a m O b j e c t K e y > < K e y > R e l a t i o n s h i p s \ & l t ; T a b l e s \ T a b l e L e c t u r e r \ C o l u m n s \ R e g i o n & g t ; - & l t ; T a b l e s \ T a b l e R e g i o n \ C o l u m n s \ R e g i o n & g t ; < / K e y > < / D i a g r a m O b j e c t K e y > < D i a g r a m O b j e c t K e y > < K e y > R e l a t i o n s h i p s \ & l t ; T a b l e s \ T a b l e L e c t u r e r \ C o l u m n s \ R e g i o n & g t ; - & l t ; T a b l e s \ T a b l e R e g i o n \ C o l u m n s \ R e g i o n & g t ; \ F K < / K e y > < / D i a g r a m O b j e c t K e y > < D i a g r a m O b j e c t K e y > < K e y > R e l a t i o n s h i p s \ & l t ; T a b l e s \ T a b l e L e c t u r e r \ C o l u m n s \ R e g i o n & g t ; - & l t ; T a b l e s \ T a b l e R e g i o n \ C o l u m n s \ R e g i o n & g t ; \ P K < / K e y > < / D i a g r a m O b j e c t K e y > < D i a g r a m O b j e c t K e y > < K e y > R e l a t i o n s h i p s \ & l t ; T a b l e s \ T a b l e L e c t u r e r \ C o l u m n s \ R e g i o n & g t ; - & l t ; T a b l e s \ T a b l e R e g i o n \ C o l u m n s \ R e g i o n & g t ; \ C r o s s F i l t e r < / K e y > < / D i a g r a m O b j e c t K e y > < D i a g r a m O b j e c t K e y > < K e y > R e l a t i o n s h i p s \ & l t ; T a b l e s \ R e t i r e m e n t _ s u c c e s s i o n \ C o l u m n s \ R e g i o n & g t ; - & l t ; T a b l e s \ T a b l e R e g i o n \ C o l u m n s \ R e g i o n & g t ; < / K e y > < / D i a g r a m O b j e c t K e y > < D i a g r a m O b j e c t K e y > < K e y > R e l a t i o n s h i p s \ & l t ; T a b l e s \ R e t i r e m e n t _ s u c c e s s i o n \ C o l u m n s \ R e g i o n & g t ; - & l t ; T a b l e s \ T a b l e R e g i o n \ C o l u m n s \ R e g i o n & g t ; \ F K < / K e y > < / D i a g r a m O b j e c t K e y > < D i a g r a m O b j e c t K e y > < K e y > R e l a t i o n s h i p s \ & l t ; T a b l e s \ R e t i r e m e n t _ s u c c e s s i o n \ C o l u m n s \ R e g i o n & g t ; - & l t ; T a b l e s \ T a b l e R e g i o n \ C o l u m n s \ R e g i o n & g t ; \ P K < / K e y > < / D i a g r a m O b j e c t K e y > < D i a g r a m O b j e c t K e y > < K e y > R e l a t i o n s h i p s \ & l t ; T a b l e s \ R e t i r e m e n t _ s u c c e s s i o n \ C o l u m n s \ R e g i o n & g t ; - & l t ; T a b l e s \ T a b l e R e g i o n \ C o l u m n s \ R e g i o n & g t ; \ C r o s s F i l t e r < / K e y > < / D i a g r a m O b j e c t K e y > < / A l l K e y s > < S e l e c t e d K e y s > < D i a g r a m O b j e c t K e y > < K e y > R e l a t i o n s h i p s \ & l t ; T a b l e s \ R e t i r e m e n t _ s u c c e s s i o n \ C o l u m n s \ R e g i o n & g t ; - & l t ; T a b l e s \ T a b l e R e g i o n \ C o l u m n s \ R e g i o n & g t ; 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S c r o l l V e r t i c a l O f f s e t > 4 0 1 . 6 1 5 5 5 1 3 5 6 9 2 1 9 1 < / S c r o l l V e r t i c a l O f f s e t > < Z o o m P e r c e n t > 8 6 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 T a g s \ T a b l e s \ & l t ; T a b l e s \ R e t i r e m e n t _ s u c c e s s i o n & g t ; 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 T a g s \ T a b l e s \ & l t ; T a b l e s \ T a b l e R e g i o n & g t ; 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 T a g s \ T a b l e s \ & l t ; T a b l e s \ T a b l e B r i d g e & g t ; 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 T a g s \ T a b l e s \ & l t ; T a b l e s \ T a b l e L e c t u r e r & g t ; 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 T a g s \ T a b l e s \ & l t ; T a b l e s \ T a b l e E n r o l l & g t ; 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 T a g s \ T a b l e s \ & l t ; T a b l e s \ T a b l e D e m a n d & g t ; 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 T a g s \ T a b l e s \ & l t ; T a b l e s \ T a b l e S u p p l y & g t ; 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 T a g s \ T a b l e s \ & l t ; T a b l e s \ T a b l e F o r e c a s t & g t ; 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 T a b l e s \ R e t i r e m e n t _ s u c c e s s i o n < / K e y > < / a : K e y > < a : V a l u e   i : t y p e = " D i a g r a m D i s p l a y N o d e V i e w S t a t e " > < H e i g h t > 2 7 9 . 4 5 7 3 6 4 3 4 1 0 8 5 2 2 < / H e i g h t > < I s E x p a n d e d > t r u e < / I s E x p a n d e d > < L a y e d O u t > t r u e < / L a y e d O u t > < L e f t > 1 3 . 6 6 4 9 2 0 0 7 5 0 9 0 4 0 7 < / L e f t > < T a b I n d e x > 5 < / T a b I n d e x > < T o p > 6 7 5 . 7 8 0 3 6 6 6 3 9 2 3 8 0 8 < / T o p > < W i d t h > 2 5 5 . 8 1 3 9 5 3 4 8 8 3 7 2 1 9 < / W i d t h > < / a : V a l u e > < / a : K e y V a l u e O f D i a g r a m O b j e c t K e y a n y T y p e z b w N T n L X > < a : K e y V a l u e O f D i a g r a m O b j e c t K e y a n y T y p e z b w N T n L X > < a : K e y > < K e y > T a b l e s \ R e t i r e m e n t _ s u c c e s s i o n \ C o l u m n s \ L e c t u r e r _ I D 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 T a b l e s \ R e t i r e m e n t _ s u c c e s s i o n \ C o l u m n s \ L e c t u r e r _ N a m e 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 T a b l e s \ R e t i r e m e n t _ s u c c e s s i o n \ C o l u m n s \ A c a d e m i c _ R a n k 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 T a b l e s \ R e t i r e m e n t _ s u c c e s s i o n \ C o l u m n s \ E d u c a t i o n _ L e v e l 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 T a b l e s \ R e t i r e m e n t _ s u c c e s s i o n \ C o l u m n s \ R e g i o n 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 T a b l e s \ R e t i r e m e n t _ s u c c e s s i o n \ C o l u m n s \ R e t i r e m e n t _ Y e a r 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 T a b l e s \ R e t i r e m e n t _ s u c c e s s i o n \ C o l u m n s \ S i s a _ A k t i f   ( t h n   d a r i   2 0 2 5 ) 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 T a b l e s \ R e t i r e m e n t _ s u c c e s s i o n \ C o l u m n s \ S t a t u s _ P e n s i u n 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 T a b l e s \ R e t i r e m e n t _ s u c c e s s i o n \ C o l u m n s \ A c a d e m i c _ R a n k _ N e x t 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 T a b l e s \ R e t i r e m e n t _ s u c c e s s i o n \ C o l u m n s \ R a n k _ N e x t _ E s t _ Y e a r 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 T a b l e s \ R e t i r e m e n t _ s u c c e s s i o n \ C o l u m n s \ C a l o n _ P e n g g a n t i   ( R e g i o n   S a m a ) 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 T a b l e s \ R e t i r e m e n t _ s u c c e s s i o n \ C o l u m n s \ R a n k _ C a l o n   ( R e g i o n   S a m a ) 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 T a b l e s \ R e t i r e m e n t _ s u c c e s s i o n \ C o l u m n s \ C a l o n _ P e n g g a n t i   ( A n y   R e g i o n ) 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 T a b l e s \ R e t i r e m e n t _ s u c c e s s i o n \ C o l u m n s \ R a n k _ C a l o n   ( A n y   R e g i o n ) 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 T a b l e s \ R e t i r e m e n t _ s u c c e s s i o n \ C o l u m n s \ Y e a r _ P e r s i a p a n 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 T a b l e s \ R e t i r e m e n t _ s u c c e s s i o n \ C o l u m n s \ E v a l u a s i _ S u c c e s s i o n 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 T a b l e s \ R e t i r e m e n t _ s u c c e s s i o n \ M e a s u r e s \ C o u n t _ G B 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 T a b l e s \ R e t i r e m e n t _ s u c c e s s i o n \ T a b l e s \ R e t i r e m e n t _ s u c c e s s i o n \ M e a s u r e s \ C o u n t _ G B \ A d d i t i o n a l   I n f o \ E r r o r 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 T a b l e s \ R e t i r e m e n t _ s u c c e s s i o n \ M e a s u r e s \ C o u n t _ L K 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 T a b l e s \ R e t i r e m e n t _ s u c c e s s i o n \ T a b l e s \ R e t i r e m e n t _ s u c c e s s i o n \ M e a s u r e s \ C o u n t _ L K \ A d d i t i o n a l   I n f o \ E r r o r 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 T a b l e s \ R e t i r e m e n t _ s u c c e s s i o n \ M e a s u r e s \ C o u n t _ L 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 T a b l e s \ R e t i r e m e n t _ s u c c e s s i o n \ M e a s u r e s \ C o u n t _ A A 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 T a b l e s \ T a b l e R e g i o n 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 3 5 0 . 1 0 2 1 9 4 7 7 8 7 4 2 1 6 < / L e f t > < T a b I n d e x > 6 < / T a b I n d e x > < T o p > 6 5 6 . 0 9 4 3 1 2 8 0 4 4 1 2 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 T a b l e s \ T a b l e R e g i o n \ C o l u m n s \ R e g i o n 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 T a b l e s \ T a b l e B r i d g e 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 3 4 9 . 7 5 4 4 8 9 3 3 6 4 0 8 < / L e f t > < T a b I n d e x > 4 < / T a b I n d e x > < T o p > 4 4 7 . 2 2 6 1 3 4 5 8 5 2 8 9 4 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 T a b l e s \ T a b l e B r i d g e \ C o l u m n s \ K e y 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 T a b l e s \ T a b l e B r i d g e \ C o l u m n s \ P e r i o d _ L a b e l 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 T a b l e s \ T a b l e B r i d g e \ C o l u m n s \ R e g i o n 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 T a b l e s \ T a b l e B r i d g e \ C o l u m n s \ Y e a r _ S t a r t 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 T a b l e s \ T a b l e L e c t u r e r < / K e y > < / a : K e y > < a : V a l u e   i : t y p e = " D i a g r a m D i s p l a y N o d e V i e w S t a t e " > < H e i g h t > 3 5 0 . 5 9 4 3 0 5 4 8 1 2 1 3 8 4 < / H e i g h t > < I s E x p a n d e d > t r u e < / I s E x p a n d e d > < L a y e d O u t > t r u e < / L a y e d O u t > < L e f t > 6 6 9 . 8 0 7 6 2 1 1 3 5 3 3 1 3 7 < / L e f t > < T a b I n d e x > 7 < / T a b I n d e x > < T o p > 6 4 8 . 6 4 8 5 8 3 6 9 3 5 0 1 6 8 < / T o p > < W i d t h > 3 1 0 . 8 5 2 7 1 3 1 7 8 2 9 4 6 1 < / W i d t h > < / a : V a l u e > < / a : K e y V a l u e O f D i a g r a m O b j e c t K e y a n y T y p e z b w N T n L X > < a : K e y V a l u e O f D i a g r a m O b j e c t K e y a n y T y p e z b w N T n L X > < a : K e y > < K e y > T a b l e s \ T a b l e L e c t u r e r \ C o l u m n s \ L e c t u r e r _ I D 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 T a b l e s \ T a b l e L e c t u r e r \ C o l u m n s \ L e c t u r e r _ N a m e 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 T a b l e s \ T a b l e L e c t u r e r \ C o l u m n s \ A c a d e m i c _ R a n k 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 T a b l e s \ T a b l e L e c t u r e r \ C o l u m n s \ A c a d e m i c _ R a n k _ N e x t 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 T a b l e s \ T a b l e L e c t u r e r \ C o l u m n s \ E d u c a t i o n _ L e v e l 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 T a b l e s \ T a b l e L e c t u r e r \ C o l u m n s \ B i r t h _ M o n t h 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 T a b l e s \ T a b l e L e c t u r e r \ C o l u m n s \ B i r t h _ Y e a r 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 T a b l e s \ T a b l e L e c t u r e r \ C o l u m n s \ E m p l o y m e n t _ S t a t u s 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 T a b l e s \ T a b l e L e c t u r e r \ C o l u m n s \ R e g i o n 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 T a b l e s \ T a b l e L e c t u r e r \ C o l u m n s \ R e t i r e m e n t _ A g e 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 T a b l e s \ T a b l e L e c t u r e r \ C o l u m n s \ R e t i r e m e n t _ S e m e s t e r 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 T a b l e s \ T a b l e L e c t u r e r \ C o l u m n s \ R e t i r e m e n t _ Y e a r 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 T a b l e s \ T a b l e L e c t u r e r \ C o l u m n s \ S t u d y _ S t a t u s 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 T a b l e s \ T a b l e L e c t u r e r \ C o l u m n s \ S t u d y _ E n d _ Y e a r 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 T a b l e s \ T a b l e L e c t u r e r \ C o l u m n s \ I s _ O n _ S t u d y _ L e a v e 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 T a b l e s \ T a b l e L e c t u r e r \ C o l u m n s \ P o s t _ G r a d _ E d u 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 T a b l e s \ T a b l e L e c t u r e r \ C o l u m n s \ P o s t _ G r a d _ R e t _ A g e 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 T a b l e s \ T a b l e L e c t u r e r \ C o l u m n s \ P o s t _ G r a d _ R e t _ Y e a r 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 T a b l e s \ T a b l e L e c t u r e r \ C o l u m n s \ P r o m o t i o n _ N o t e 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 T a b l e s \ T a b l e L e c t u r e r \ C o l u m n s \ E d u _ C a t e g o r y 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 T a b l e s \ T a b l e L e c t u r e r \ M e a s u r e s \ C o u n t _ S 3 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 T a b l e s \ T a b l e L e c t u r e r \ M e a s u r e s \ C o u n t _ S 2 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 T a b l e s \ T a b l e L e c t u r e r \ M e a s u r e s \ C o u n t _ O n S t u d y 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 T a b l e s \ T a b l e E n r o l l < / K e y > < / a : K e y > < a : V a l u e   i : t y p e = " D i a g r a m D i s p l a y N o d e V i e w S t a t e " > < H e i g h t > 3 1 1 . 3 2 7 9 1 3 2 7 9 1 3 2 8 2 < / H e i g h t > < I s E x p a n d e d > t r u e < / I s E x p a n d e d > < L a y e d O u t > t r u e < / L a y e d O u t > < T a b I n d e x > 2 < / T a b I n d e x > < T o p > 3 3 7 . 3 3 3 3 3 3 3 3 3 3 3 3 3 7 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 T a b l e s \ T a b l e E n r o l l \ C o l u m n s \ P e r i o d _ L a b e l 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 T a b l e s \ T a b l e E n r o l l \ C o l u m n s \ Y e a r _ S t a r t 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 T a b l e s \ T a b l e E n r o l l \ C o l u m n s \ Y e a r _ E n d 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 T a b l e s \ T a b l e E n r o l l \ C o l u m n s \ S e m e s t e r 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 T a b l e s \ T a b l e E n r o l l \ C o l u m n s \ R e g i o n 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 T a b l e s \ T a b l e E n r o l l \ C o l u m n s \ H i s t o r i c a l _ S t u d e n t s 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 T a b l e s \ T a b l e E n r o l l \ C o l u m n s \ G r o w t h _ R a t e _ U s e d 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 T a b l e s \ T a b l e E n r o l l \ C o l u m n s \ P r o j e c t e d _ S t u d e n t s 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 T a b l e s \ T a b l e E n r o l l \ C o l u m n s \ D a t a _ S o u r c e 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 T a b l e s \ T a b l e E n r o l l \ C o l u m n s \ K e y 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 T a b l e s \ T a b l e E n r o l l \ M e a s u r e s \ J m l _ M h s 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 T a b l e s \ T a b l e E n r o l l \ M e a s u r e s \ A v g _ S t u d e n t s 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 T a b l e s \ T a b l e D e m a n d < / K e y > < / a : K e y > < a : V a l u e   i : t y p e = " D i a g r a m D i s p l a y N o d e V i e w S t a t e " > < H e i g h t > 3 3 2 . 8 6 1 7 8 8 6 1 7 8 8 6 1 3 < / H e i g h t > < I s E x p a n d e d > t r u e < / I s E x p a n d e d > < L a y e d O u t > t r u e < / L a y e d O u t > < L e f t > 3 0 6 . 2 8 3 2 1 4 3 6 1 7 0 3 8 1 < / L e f t > < S c r o l l V e r t i c a l O f f s e t > 8 . 5 3 8 2 1 1 3 8 2 1 1 3 9 < / S c r o l l V e r t i c a l O f f s e t > < W i d t h > 2 8 5 . 3 3 3 3 3 3 3 3 3 3 3 3 2 6 < / W i d t h > < / a : V a l u e > < / a : K e y V a l u e O f D i a g r a m O b j e c t K e y a n y T y p e z b w N T n L X > < a : K e y V a l u e O f D i a g r a m O b j e c t K e y a n y T y p e z b w N T n L X > < a : K e y > < K e y > T a b l e s \ T a b l e D e m a n d \ C o l u m n s \ P e r i o d _ L a b e l 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 T a b l e s \ T a b l e D e m a n d \ C o l u m n s \ Y e a r _ S t a r t 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 T a b l e s \ T a b l e D e m a n d \ C o l u m n s \ Y e a r _ E n d 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 T a b l e s \ T a b l e D e m a n d \ C o l u m n s \ S e m e s t e r 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 T a b l e s \ T a b l e D e m a n d \ C o l u m n s \ R e g i o n 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 T a b l e s \ T a b l e D e m a n d \ C o l u m n s \ P r o j e c t e d _ S t u d e n t s 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 T a b l e s \ T a b l e D e m a n d \ C o l u m n s \ J u m l a h _ K e l a s   ( "C E I L ( S t u d e n t s / C a p )   p e r   P r o g r a m ) 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 T a b l e s \ T a b l e D e m a n d \ C o l u m n s \ T o t a l _ S K S _ D e m a n d   ( r e a l :   t e a c h i n g _ l o a d _ c a l   p r o j :   s c a l e d ) 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 T a b l e s \ T a b l e D e m a n d \ C o l u m n s \ S K S _ S t a n d a r d   p e r   L e c t u r e r 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 T a b l e s \ T a b l e D e m a n d \ C o l u m n s \ L e c t u r e r s _ N e e d e d   =   C E I L ( S K S / S K S _ S t d ) 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 T a b l e s \ T a b l e D e m a n d \ C o l u m n s \ K e l a s _ D e t a i l   ( G J   c a m p u s   b r e a k d o w n ) 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 T a b l e s \ T a b l e D e m a n d \ C o l u m n s \ K e y 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 T a b l e s \ T a b l e D e m a n d \ M e a s u r e s \ T o t a l _ S K S 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 T a b l e s \ T a b l e S u p p l y < / K e y > < / a : K e y > < a : V a l u e   i : t y p e = " D i a g r a m D i s p l a y N o d e V i e w S t a t e " > < H e i g h t > 3 1 6 < / H e i g h t > < I s E x p a n d e d > t r u e < / I s E x p a n d e d > < L a y e d O u t > t r u e < / L a y e d O u t > < L e f t > 6 8 7 . 1 4 0 9 5 4 4 6 8 6 6 4 8 6 < / L e f t > < T a b I n d e x > 3 < / T a b I n d e x > < T o p > 3 0 0 . 6 6 6 6 6 6 6 6 6 6 6 6 6 3 < / T o p > < W i d t h > 3 4 4 . 6 6 6 6 6 6 6 6 6 6 6 6 5 2 < / W i d t h > < / a : V a l u e > < / a : K e y V a l u e O f D i a g r a m O b j e c t K e y a n y T y p e z b w N T n L X > < a : K e y V a l u e O f D i a g r a m O b j e c t K e y a n y T y p e z b w N T n L X > < a : K e y > < K e y > T a b l e s \ T a b l e S u p p l y \ C o l u m n s \ P e r i o d _ L a b e l 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 T a b l e s \ T a b l e S u p p l y \ C o l u m n s \ Y e a r _ S t a r t 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 T a b l e s \ T a b l e S u p p l y \ C o l u m n s \ Y e a r _ E n d 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 T a b l e s \ T a b l e S u p p l y \ C o l u m n s \ S e m e s t e r 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 T a b l e s \ T a b l e S u p p l y \ C o l u m n s \ R e g i o n 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 T a b l e s \ T a b l e S u p p l y \ C o l u m n s \ T o t a l _ T e r d a f t a r 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 T a b l e s \ T a b l e S u p p l y \ C o l u m n s \ D o s e n _ A k t i f _ B e l u m _ P e n s i u n 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 T a b l e s \ T a b l e S u p p l y \ C o l u m n s \ D o s e n _ E f e k t i f   ( =   A k t i f ,   S t u d y   L e a v e   T e t a p   A k t i f ) 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 T a b l e s \ T a b l e S u p p l y \ C o l u m n s \ P e n s i u n _ S e m e s t e r _ I n i   ( R e t   Y e a r   =   Y e a r _ S t a r t ) 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 T a b l e s \ T a b l e S u p p l y \ C o l u m n s \ N a m a _ D o s e n _ P e n s i u n 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 T a b l e s \ T a b l e S u p p l y \ C o l u m n s \ S K S _ C a p a c i t y   ( E f e k t i f   �   S K S _ S t d ) 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 T a b l e s \ T a b l e S u p p l y \ C o l u m n s \ K e y 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 7 1 3 . 2 9 4 2 4 6 3 1 2 7 5 2 4 2 < / L e f t > < S c r o l l V e r t i c a l O f f s e t > 5 9 8 . 2 0 0 0 0 0 0 0 0 0 0 0 3 9 < / S c r o l l V e r t i c a l O f f s e t > < T a b I n d e x > 1 < / T a b I n d e x > < T o p > 3 1 . 5 2 7 1 4 6 4 2 9 3 4 2 0 5 4 < / T o p > < W i d t h > 2 7 9 . 3 3 3 3 3 3 3 3 3 3 3 3 3 7 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 T a b l e s \ T a b l e F o r e c a s t \ C o l u m n s \ P e r i o d _ L a b e l 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 T a b l e s \ T a b l e F o r e c a s t \ C o l u m n s \ L a b e l _ P e n d e k 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 T a b l e s \ T a b l e F o r e c a s t \ C o l u m n s \ Y e a r _ S t a r t 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 T a b l e s \ T a b l e F o r e c a s t \ C o l u m n s \ Y e a r _ E n d 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 T a b l e s \ T a b l e F o r e c a s t \ C o l u m n s \ S e m e s t e r 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 T a b l e s \ T a b l e F o r e c a s t \ C o l u m n s \ S o r t _ i d 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 T a b l e s \ T a b l e F o r e c a s t \ C o l u m n s \ P r o j e c t e d _ S t u d e n t s 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 T a b l e s \ T a b l e F o r e c a s t \ C o l u m n s \ T o t a l _ S K S _ D e m a n d 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 T a b l e s \ T a b l e F o r e c a s t \ C o l u m n s \ L e c t u r e r s _ N e e d e d 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 T a b l e s \ T a b l e F o r e c a s t \ C o l u m n s \ D o s e n _ E f e k t i f 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 T a b l e s \ T a b l e F o r e c a s t \ C o l u m n s \ S K S _ S u p p l y 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 T a b l e s \ T a b l e F o r e c a s t \ C o l u m n s \ C a p a c i t y _ G a p _ S K S 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 T a b l e s \ T a b l e F o r e c a s t \ C o l u m n s \ G a p _ I n _ L e c t u r e r s 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 T a b l e s \ T a b l e F o r e c a s t \ C o l u m n s \ P e n s i u n _ S e m e s t e r _ I n i 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 T a b l e s \ T a b l e F o r e c a s t \ C o l u m n s \ N a m a _ P e n s i u n 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 T a b l e s \ T a b l e F o r e c a s t \ C o l u m n s \ S t a t u s 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 T a b l e s \ T a b l e F o r e c a s t \ C o l u m n s \ R e k r u t _ J u m l a h 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 T a b l e s \ T a b l e F o r e c a s t \ C o l u m n s \ R e k r u t _ T i p e 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 T a b l e s \ T a b l e F o r e c a s t \ C o l u m n s \ B a t a s _ R e k r u t _ D e a d l i n e   ( M u l a i   p r o s e s   p a l i n g   l a m b a t ) 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 T a b l e s \ T a b l e F o r e c a s t \ C o l u m n s \ S e m e s t e r _ R e k r u t _ D i b u t u h k a n 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 T a b l e s \ T a b l e F o r e c a s t \ C o l u m n s \ L a b e l _ R e k r u t _ C l e a n 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 T a b l e s \ T a b l e F o r e c a s t \ C o l u m n s \ F D P _ R e c r u i t m e n t 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 T a b l e s \ T a b l e F o r e c a s t \ C o l u m n s \ K e y 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 T a b l e s \ T a b l e F o r e c a s t \ M e a s u r e s \ C a p _ B a s e 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 T a b l e s \ T a b l e F o r e c a s t \ M e a s u r e s \ C a p _ O p t i m i s t i c 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 T a b l e s \ T a b l e F o r e c a s t \ M e a s u r e s \ C a p _ P e s s i m i s t i c 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 T a b l e s \ T a b l e F o r e c a s t \ M e a s u r e s \ R e k r u t _ N o r m a l 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 T a b l e s \ T a b l e F o r e c a s t \ M e a s u r e s \ R e k r u t _ O p t i m i s 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 T a b l e s \ T a b l e F o r e c a s t \ M e a s u r e s \ S U M _ D o s e n _ E F 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 T a b l e s \ T a b l e F o r e c a s t \ M e a s u r e s \ S U M _ L e c t u r e r _ N e e d e d 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 R e l a t i o n s h i p s \ & l t ; T a b l e s \ T a b l e E n r o l l \ C o l u m n s \ K e y & g t ; - & l t ; T a b l e s \ T a b l e B r i d g e \ C o l u m n s \ K e y & g t ; < / K e y > < / a : K e y > < a : V a l u e   i : t y p e = " D i a g r a m D i s p l a y L i n k V i e w S t a t e " > < A u t o m a t i o n P r o p e r t y H e l p e r T e x t > E n d   p o i n t   1 :   ( 2 1 6 , 4 9 2 . 9 9 7 2 9 ) .   E n d   p o i n t   2 :   ( 3 3 3 . 7 5 4 4 8 9 3 3 6 4 0 8 , 5 2 2 . 2 2 6 1 3 5 ) 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 4 9 2 . 9 9 7 2 9 < / b : _ y > < / b : P o i n t > < b : P o i n t > < b : _ x > 2 7 2 . 8 7 7 2 4 4 4 9 9 9 9 9 9 6 < / b : _ x > < b : _ y > 4 9 2 . 9 9 7 2 9 < / b : _ y > < / b : P o i n t > < b : P o i n t > < b : _ x > 2 7 4 . 8 7 7 2 4 4 4 9 9 9 9 9 9 6 < / b : _ x > < b : _ y > 4 9 4 . 9 9 7 2 9 < / b : _ y > < / b : P o i n t > < b : P o i n t > < b : _ x > 2 7 4 . 8 7 7 2 4 4 4 9 9 9 9 9 9 6 < / b : _ x > < b : _ y > 5 2 0 . 2 2 6 1 3 5 < / b : _ y > < / b : P o i n t > < b : P o i n t > < b : _ x > 2 7 6 . 8 7 7 2 4 4 4 9 9 9 9 9 9 6 < / b : _ x > < b : _ y > 5 2 2 . 2 2 6 1 3 5 < / b : _ y > < / b : P o i n t > < b : P o i n t > < b : _ x > 3 3 3 . 7 5 4 4 8 9 3 3 6 4 0 8 < / b : _ x > < b : _ y > 5 2 2 . 2 2 6 1 3 5 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 R e l a t i o n s h i p s \ & l t ; T a b l e s \ T a b l e E n r o l l \ C o l u m n s \ K e y & g t ; - & l t ; T a b l e s \ T a b l e B r i d g e \ C o l u m n s \ K e y & g t ; \ F K 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 4 8 4 . 9 9 7 2 9 < / b : _ y > < / L a b e l L o c a t i o n > < L o c a t i o n   x m l n s : b = " h t t p : / / s c h e m a s . d a t a c o n t r a c t . o r g / 2 0 0 4 / 0 7 / S y s t e m . W i n d o w s " > < b : _ x > 2 0 0 . 0 0 0 0 0 0 0 0 0 0 0 0 0 3 < / b : _ x > < b : _ y > 4 9 2 . 9 9 7 2 9 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 R e l a t i o n s h i p s \ & l t ; T a b l e s \ T a b l e E n r o l l \ C o l u m n s \ K e y & g t ; - & l t ; T a b l e s \ T a b l e B r i d g e \ C o l u m n s \ K e y & g t ; \ P K 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 3 3 3 . 7 5 4 4 8 9 3 3 6 4 0 8 < / b : _ x > < b : _ y > 5 1 4 . 2 2 6 1 3 5 < / b : _ y > < / L a b e l L o c a t i o n > < L o c a t i o n   x m l n s : b = " h t t p : / / s c h e m a s . d a t a c o n t r a c t . o r g / 2 0 0 4 / 0 7 / S y s t e m . W i n d o w s " > < b : _ x > 3 4 9 . 7 5 4 4 8 9 3 3 6 4 0 8 < / b : _ x > < b : _ y > 5 2 2 . 2 2 6 1 3 5 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 R e l a t i o n s h i p s \ & l t ; T a b l e s \ T a b l e E n r o l l \ C o l u m n s \ K e y & g t ; - & l t ; T a b l e s \ T a b l e B r i d g e \ C o l u m n s \ K e y & g t ; \ C r o s s F i l t e r 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 4 9 2 . 9 9 7 2 9 < / b : _ y > < / b : P o i n t > < b : P o i n t > < b : _ x > 2 7 2 . 8 7 7 2 4 4 4 9 9 9 9 9 9 6 < / b : _ x > < b : _ y > 4 9 2 . 9 9 7 2 9 < / b : _ y > < / b : P o i n t > < b : P o i n t > < b : _ x > 2 7 4 . 8 7 7 2 4 4 4 9 9 9 9 9 9 6 < / b : _ x > < b : _ y > 4 9 4 . 9 9 7 2 9 < / b : _ y > < / b : P o i n t > < b : P o i n t > < b : _ x > 2 7 4 . 8 7 7 2 4 4 4 9 9 9 9 9 9 6 < / b : _ x > < b : _ y > 5 2 0 . 2 2 6 1 3 5 < / b : _ y > < / b : P o i n t > < b : P o i n t > < b : _ x > 2 7 6 . 8 7 7 2 4 4 4 9 9 9 9 9 9 6 < / b : _ x > < b : _ y > 5 2 2 . 2 2 6 1 3 5 < / b : _ y > < / b : P o i n t > < b : P o i n t > < b : _ x > 3 3 3 . 7 5 4 4 8 9 3 3 6 4 0 8 < / b : _ x > < b : _ y > 5 2 2 . 2 2 6 1 3 5 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 R e l a t i o n s h i p s \ & l t ; T a b l e s \ T a b l e D e m a n d \ C o l u m n s \ K e y & g t ; - & l t ; T a b l e s \ T a b l e B r i d g e \ C o l u m n s \ K e y & g t ; < / K e y > < / a : K e y > < a : V a l u e   i : t y p e = " D i a g r a m D i s p l a y L i n k V i e w S t a t e " > < A u t o m a t i o n P r o p e r t y H e l p e r T e x t > E n d   p o i n t   1 :   ( 4 3 9 . 3 5 2 1 8 5 , 3 4 8 . 8 6 1 7 8 8 6 1 7 8 8 6 ) .   E n d   p o i n t   2 :   ( 4 5 9 . 3 5 2 1 8 5 , 4 3 1 . 2 2 6 1 3 4 5 8 5 2 8 9 ) 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 4 3 9 . 3 5 2 1 8 5 < / b : _ x > < b : _ y > 3 4 8 . 8 6 1 7 8 8 6 1 7 8 8 6 1 3 < / b : _ y > < / b : P o i n t > < b : P o i n t > < b : _ x > 4 3 9 . 3 5 2 1 8 5 < / b : _ x > < b : _ y > 3 8 8 . 0 4 3 9 6 2 < / b : _ y > < / b : P o i n t > < b : P o i n t > < b : _ x > 4 4 1 . 3 5 2 1 8 5 < / b : _ x > < b : _ y > 3 9 0 . 0 4 3 9 6 2 < / b : _ y > < / b : P o i n t > < b : P o i n t > < b : _ x > 4 5 7 . 3 5 2 1 8 5 < / b : _ x > < b : _ y > 3 9 0 . 0 4 3 9 6 2 < / b : _ y > < / b : P o i n t > < b : P o i n t > < b : _ x > 4 5 9 . 3 5 2 1 8 5 < / b : _ x > < b : _ y > 3 9 2 . 0 4 3 9 6 2 < / b : _ y > < / b : P o i n t > < b : P o i n t > < b : _ x > 4 5 9 . 3 5 2 1 8 4 9 9 9 9 9 9 9 6 < / b : _ x > < b : _ y > 4 3 1 . 2 2 6 1 3 4 5 8 5 2 8 9 4 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 R e l a t i o n s h i p s \ & l t ; T a b l e s \ T a b l e D e m a n d \ C o l u m n s \ K e y & g t ; - & l t ; T a b l e s \ T a b l e B r i d g e \ C o l u m n s \ K e y & g t ; \ F K 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 4 3 1 . 3 5 2 1 8 5 < / b : _ x > < b : _ y > 3 3 2 . 8 6 1 7 8 8 6 1 7 8 8 6 1 3 < / b : _ y > < / L a b e l L o c a t i o n > < L o c a t i o n   x m l n s : b = " h t t p : / / s c h e m a s . d a t a c o n t r a c t . o r g / 2 0 0 4 / 0 7 / S y s t e m . W i n d o w s " > < b : _ x > 4 3 9 . 3 5 2 1 8 5 < / b : _ x > < b : _ y > 3 3 2 . 8 6 1 7 8 8 6 1 7 8 8 6 1 3 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 R e l a t i o n s h i p s \ & l t ; T a b l e s \ T a b l e D e m a n d \ C o l u m n s \ K e y & g t ; - & l t ; T a b l e s \ T a b l e B r i d g e \ C o l u m n s \ K e y & g t ; \ P K 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 4 5 1 . 3 5 2 1 8 4 9 9 9 9 9 9 9 6 < / b : _ x > < b : _ y > 4 3 1 . 2 2 6 1 3 4 5 8 5 2 8 9 4 < / b : _ y > < / L a b e l L o c a t i o n > < L o c a t i o n   x m l n s : b = " h t t p : / / s c h e m a s . d a t a c o n t r a c t . o r g / 2 0 0 4 / 0 7 / S y s t e m . W i n d o w s " > < b : _ x > 4 5 9 . 3 5 2 1 8 5 < / b : _ x > < b : _ y > 4 4 7 . 2 2 6 1 3 4 5 8 5 2 8 9 4 < / b : _ y > < / L o c a t i o n > < S h a p e R o t a t e A n g l e > 2 6 9 . 9 9 9 9 9 9 9 9 9 9 9 9 7 7 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 R e l a t i o n s h i p s \ & l t ; T a b l e s \ T a b l e D e m a n d \ C o l u m n s \ K e y & g t ; - & l t ; T a b l e s \ T a b l e B r i d g e \ C o l u m n s \ K e y & g t ; \ C r o s s F i l t e r 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 4 3 9 . 3 5 2 1 8 5 < / b : _ x > < b : _ y > 3 4 8 . 8 6 1 7 8 8 6 1 7 8 8 6 1 3 < / b : _ y > < / b : P o i n t > < b : P o i n t > < b : _ x > 4 3 9 . 3 5 2 1 8 5 < / b : _ x > < b : _ y > 3 8 8 . 0 4 3 9 6 2 < / b : _ y > < / b : P o i n t > < b : P o i n t > < b : _ x > 4 4 1 . 3 5 2 1 8 5 < / b : _ x > < b : _ y > 3 9 0 . 0 4 3 9 6 2 < / b : _ y > < / b : P o i n t > < b : P o i n t > < b : _ x > 4 5 7 . 3 5 2 1 8 5 < / b : _ x > < b : _ y > 3 9 0 . 0 4 3 9 6 2 < / b : _ y > < / b : P o i n t > < b : P o i n t > < b : _ x > 4 5 9 . 3 5 2 1 8 5 < / b : _ x > < b : _ y > 3 9 2 . 0 4 3 9 6 2 < / b : _ y > < / b : P o i n t > < b : P o i n t > < b : _ x > 4 5 9 . 3 5 2 1 8 4 9 9 9 9 9 9 9 6 < / b : _ x > < b : _ y > 4 3 1 . 2 2 6 1 3 4 5 8 5 2 8 9 4 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 R e l a t i o n s h i p s \ & l t ; T a b l e s \ T a b l e S u p p l y \ C o l u m n s \ K e y & g t ; - & l t ; T a b l e s \ T a b l e B r i d g e \ C o l u m n s \ K e y & g t ; < / K e y > < / a : K e y > < a : V a l u e   i : t y p e = " D i a g r a m D i s p l a y L i n k V i e w S t a t e " > < A u t o m a t i o n P r o p e r t y H e l p e r T e x t > E n d   p o i n t   1 :   ( 6 7 1 . 1 4 0 9 5 4 4 6 8 6 6 5 , 4 5 8 . 6 6 6 6 6 7 ) .   E n d   p o i n t   2 :   ( 5 6 5 . 7 5 4 4 8 9 3 3 6 4 0 8 , 5 3 2 . 2 2 6 1 3 5 ) 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 6 7 1 . 1 4 0 9 5 4 4 6 8 6 6 4 8 6 < / b : _ x > < b : _ y > 4 5 8 . 6 6 6 6 6 7 0 0 0 0 0 0 0 7 < / b : _ y > < / b : P o i n t > < b : P o i n t > < b : _ x > 6 2 0 . 4 4 7 7 2 1 5 < / b : _ x > < b : _ y > 4 5 8 . 6 6 6 6 6 7 < / b : _ y > < / b : P o i n t > < b : P o i n t > < b : _ x > 6 1 8 . 4 4 7 7 2 1 5 < / b : _ x > < b : _ y > 4 6 0 . 6 6 6 6 6 7 < / b : _ y > < / b : P o i n t > < b : P o i n t > < b : _ x > 6 1 8 . 4 4 7 7 2 1 5 < / b : _ x > < b : _ y > 5 3 0 . 2 2 6 1 3 5 < / b : _ y > < / b : P o i n t > < b : P o i n t > < b : _ x > 6 1 6 . 4 4 7 7 2 1 5 < / b : _ x > < b : _ y > 5 3 2 . 2 2 6 1 3 5 < / b : _ y > < / b : P o i n t > < b : P o i n t > < b : _ x > 5 6 5 . 7 5 4 4 8 9 3 3 6 4 0 8 < / b : _ x > < b : _ y > 5 3 2 . 2 2 6 1 3 5 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 R e l a t i o n s h i p s \ & l t ; T a b l e s \ T a b l e S u p p l y \ C o l u m n s \ K e y & g t ; - & l t ; T a b l e s \ T a b l e B r i d g e \ C o l u m n s \ K e y & g t ; \ F K 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 6 7 1 . 1 4 0 9 5 4 4 6 8 6 6 4 8 6 < / b : _ x > < b : _ y > 4 5 0 . 6 6 6 6 6 7 0 0 0 0 0 0 0 7 < / b : _ y > < / L a b e l L o c a t i o n > < L o c a t i o n   x m l n s : b = " h t t p : / / s c h e m a s . d a t a c o n t r a c t . o r g / 2 0 0 4 / 0 7 / S y s t e m . W i n d o w s " > < b : _ x > 6 8 7 . 1 4 0 9 5 4 4 6 8 6 6 4 8 6 < / b : _ x > < b : _ y > 4 5 8 . 6 6 6 6 6 7 < / b : _ y > < / L o c a t i o n > < S h a p e R o t a t e A n g l e > 1 7 9 . 9 9 9 9 9 9 9 9 9 9 9 9 8 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 R e l a t i o n s h i p s \ & l t ; T a b l e s \ T a b l e S u p p l y \ C o l u m n s \ K e y & g t ; - & l t ; T a b l e s \ T a b l e B r i d g e \ C o l u m n s \ K e y & g t ; \ P K 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 5 4 9 . 7 5 4 4 8 9 3 3 6 4 0 8 < / b : _ x > < b : _ y > 5 2 4 . 2 2 6 1 3 5 < / b : _ y > < / L a b e l L o c a t i o n > < L o c a t i o n   x m l n s : b = " h t t p : / / s c h e m a s . d a t a c o n t r a c t . o r g / 2 0 0 4 / 0 7 / S y s t e m . W i n d o w s " > < b : _ x > 5 4 9 . 7 5 4 4 8 9 3 3 6 4 0 8 < / b : _ x > < b : _ y > 5 3 2 . 2 2 6 1 3 5 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 R e l a t i o n s h i p s \ & l t ; T a b l e s \ T a b l e S u p p l y \ C o l u m n s \ K e y & g t ; - & l t ; T a b l e s \ T a b l e B r i d g e \ C o l u m n s \ K e y & g t ; \ C r o s s F i l t e r 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 6 7 1 . 1 4 0 9 5 4 4 6 8 6 6 4 8 6 < / b : _ x > < b : _ y > 4 5 8 . 6 6 6 6 6 7 0 0 0 0 0 0 0 7 < / b : _ y > < / b : P o i n t > < b : P o i n t > < b : _ x > 6 2 0 . 4 4 7 7 2 1 5 < / b : _ x > < b : _ y > 4 5 8 . 6 6 6 6 6 7 < / b : _ y > < / b : P o i n t > < b : P o i n t > < b : _ x > 6 1 8 . 4 4 7 7 2 1 5 < / b : _ x > < b : _ y > 4 6 0 . 6 6 6 6 6 7 < / b : _ y > < / b : P o i n t > < b : P o i n t > < b : _ x > 6 1 8 . 4 4 7 7 2 1 5 < / b : _ x > < b : _ y > 5 3 0 . 2 2 6 1 3 5 < / b : _ y > < / b : P o i n t > < b : P o i n t > < b : _ x > 6 1 6 . 4 4 7 7 2 1 5 < / b : _ x > < b : _ y > 5 3 2 . 2 2 6 1 3 5 < / b : _ y > < / b : P o i n t > < b : P o i n t > < b : _ x > 5 6 5 . 7 5 4 4 8 9 3 3 6 4 0 8 < / b : _ x > < b : _ y > 5 3 2 . 2 2 6 1 3 5 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 R e l a t i o n s h i p s \ & l t ; T a b l e s \ T a b l e F o r e c a s t \ C o l u m n s \ K e y & g t ; - & l t ; T a b l e s \ T a b l e B r i d g e \ C o l u m n s \ K e y & g t ; < / K e y > < / a : K e y > < a : V a l u e   i : t y p e = " D i a g r a m D i s p l a y L i n k V i e w S t a t e " > < A u t o m a t i o n P r o p e r t y H e l p e r T e x t > E n d   p o i n t   1 :   ( 6 9 7 . 2 9 4 2 4 6 3 1 2 7 5 2 , 1 0 6 . 5 2 7 1 4 6 ) .   E n d   p o i n t   2 :   ( 5 6 5 . 7 5 4 4 8 9 3 3 6 4 0 8 , 5 1 2 . 2 2 6 1 3 5 ) 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 6 9 7 . 2 9 4 2 4 6 3 1 2 7 5 2 4 2 < / b : _ x > < b : _ y > 1 0 6 . 5 2 7 1 4 6 0 0 0 0 0 0 0 2 < / b : _ y > < / b : P o i n t > < b : P o i n t > < b : _ x > 6 4 7 . 7 3 9 8 8 2 0 0 0 0 0 0 0 8 < / b : _ x > < b : _ y > 1 0 6 . 5 2 7 1 4 6 < / b : _ y > < / b : P o i n t > < b : P o i n t > < b : _ x > 6 4 5 . 7 3 9 8 8 2 0 0 0 0 0 0 0 8 < / b : _ x > < b : _ y > 1 0 8 . 5 2 7 1 4 6 < / b : _ y > < / b : P o i n t > < b : P o i n t > < b : _ x > 6 4 5 . 7 3 9 8 8 2 0 0 0 0 0 0 0 8 < / b : _ x > < b : _ y > 3 5 0 . 3 6 1 7 8 9 < / b : _ y > < / b : P o i n t > < b : P o i n t > < b : _ x > 6 4 3 . 7 3 9 8 8 2 0 0 0 0 0 0 0 8 < / b : _ x > < b : _ y > 3 5 2 . 3 6 1 7 8 9 < / b : _ y > < / b : P o i n t > < b : P o i n t > < b : _ x > 5 9 6 . 3 8 9 4 2 8 5 < / b : _ x > < b : _ y > 3 5 2 . 3 6 1 7 8 9 < / b : _ y > < / b : P o i n t > < b : P o i n t > < b : _ x > 5 9 4 . 3 8 9 4 2 8 5 < / b : _ x > < b : _ y > 3 5 4 . 3 6 1 7 8 9 < / b : _ y > < / b : P o i n t > < b : P o i n t > < b : _ x > 5 9 4 . 3 8 9 4 2 8 5 < / b : _ x > < b : _ y > 5 1 0 . 2 2 6 1 3 5 < / b : _ y > < / b : P o i n t > < b : P o i n t > < b : _ x > 5 9 2 . 3 8 9 4 2 8 5 < / b : _ x > < b : _ y > 5 1 2 . 2 2 6 1 3 5 < / b : _ y > < / b : P o i n t > < b : P o i n t > < b : _ x > 5 6 5 . 7 5 4 4 8 9 3 3 6 4 0 7 9 1 < / b : _ x > < b : _ y > 5 1 2 . 2 2 6 1 3 5 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 R e l a t i o n s h i p s \ & l t ; T a b l e s \ T a b l e F o r e c a s t \ C o l u m n s \ K e y & g t ; - & l t ; T a b l e s \ T a b l e B r i d g e \ C o l u m n s \ K e y & g t ; \ F K 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 6 9 7 . 2 9 4 2 4 6 3 1 2 7 5 2 4 2 < / b : _ x > < b : _ y > 9 8 . 5 2 7 1 4 6 0 0 0 0 0 0 0 1 6 < / b : _ y > < / L a b e l L o c a t i o n > < L o c a t i o n   x m l n s : b = " h t t p : / / s c h e m a s . d a t a c o n t r a c t . o r g / 2 0 0 4 / 0 7 / S y s t e m . W i n d o w s " > < b : _ x > 7 1 3 . 2 9 4 2 4 6 3 1 2 7 5 2 4 2 < / b : _ x > < b : _ y > 1 0 6 . 5 2 7 1 4 6 < / b : _ y > < / L o c a t i o n > < S h a p e R o t a t e A n g l e > 1 7 9 . 9 9 9 9 9 9 9 9 9 9 9 9 9 4 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 R e l a t i o n s h i p s \ & l t ; T a b l e s \ T a b l e F o r e c a s t \ C o l u m n s \ K e y & g t ; - & l t ; T a b l e s \ T a b l e B r i d g e \ C o l u m n s \ K e y & g t ; \ P K 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 5 4 9 . 7 5 4 4 8 9 3 3 6 4 0 7 9 1 < / b : _ x > < b : _ y > 5 0 4 . 2 2 6 1 3 5 < / b : _ y > < / L a b e l L o c a t i o n > < L o c a t i o n   x m l n s : b = " h t t p : / / s c h e m a s . d a t a c o n t r a c t . o r g / 2 0 0 4 / 0 7 / S y s t e m . W i n d o w s " > < b : _ x > 5 4 9 . 7 5 4 4 8 9 3 3 6 4 0 7 9 1 < / b : _ x > < b : _ y > 5 1 2 . 2 2 6 1 3 5 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 R e l a t i o n s h i p s \ & l t ; T a b l e s \ T a b l e F o r e c a s t \ C o l u m n s \ K e y & g t ; - & l t ; T a b l e s \ T a b l e B r i d g e \ C o l u m n s \ K e y & g t ; \ C r o s s F i l t e r 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 6 9 7 . 2 9 4 2 4 6 3 1 2 7 5 2 4 2 < / b : _ x > < b : _ y > 1 0 6 . 5 2 7 1 4 6 0 0 0 0 0 0 0 2 < / b : _ y > < / b : P o i n t > < b : P o i n t > < b : _ x > 6 4 7 . 7 3 9 8 8 2 0 0 0 0 0 0 0 8 < / b : _ x > < b : _ y > 1 0 6 . 5 2 7 1 4 6 < / b : _ y > < / b : P o i n t > < b : P o i n t > < b : _ x > 6 4 5 . 7 3 9 8 8 2 0 0 0 0 0 0 0 8 < / b : _ x > < b : _ y > 1 0 8 . 5 2 7 1 4 6 < / b : _ y > < / b : P o i n t > < b : P o i n t > < b : _ x > 6 4 5 . 7 3 9 8 8 2 0 0 0 0 0 0 0 8 < / b : _ x > < b : _ y > 3 5 0 . 3 6 1 7 8 9 < / b : _ y > < / b : P o i n t > < b : P o i n t > < b : _ x > 6 4 3 . 7 3 9 8 8 2 0 0 0 0 0 0 0 8 < / b : _ x > < b : _ y > 3 5 2 . 3 6 1 7 8 9 < / b : _ y > < / b : P o i n t > < b : P o i n t > < b : _ x > 5 9 6 . 3 8 9 4 2 8 5 < / b : _ x > < b : _ y > 3 5 2 . 3 6 1 7 8 9 < / b : _ y > < / b : P o i n t > < b : P o i n t > < b : _ x > 5 9 4 . 3 8 9 4 2 8 5 < / b : _ x > < b : _ y > 3 5 4 . 3 6 1 7 8 9 < / b : _ y > < / b : P o i n t > < b : P o i n t > < b : _ x > 5 9 4 . 3 8 9 4 2 8 5 < / b : _ x > < b : _ y > 5 1 0 . 2 2 6 1 3 5 < / b : _ y > < / b : P o i n t > < b : P o i n t > < b : _ x > 5 9 2 . 3 8 9 4 2 8 5 < / b : _ x > < b : _ y > 5 1 2 . 2 2 6 1 3 5 < / b : _ y > < / b : P o i n t > < b : P o i n t > < b : _ x > 5 6 5 . 7 5 4 4 8 9 3 3 6 4 0 7 9 1 < / b : _ x > < b : _ y > 5 1 2 . 2 2 6 1 3 5 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 R e l a t i o n s h i p s \ & l t ; T a b l e s \ T a b l e B r i d g e \ C o l u m n s \ R e g i o n & g t ; - & l t ; T a b l e s \ T a b l e R e g i o n \ C o l u m n s \ R e g i o n & g t ; < / K e y > < / a : K e y > < a : V a l u e   i : t y p e = " D i a g r a m D i s p l a y L i n k V i e w S t a t e " > < A u t o m a t i o n P r o p e r t y H e l p e r T e x t > E n d   p o i n t   1 :   ( 4 3 9 . 9 2 8 3 4 2 , 6 1 3 . 2 2 6 1 3 4 5 8 5 2 8 9 ) .   E n d   p o i n t   2 :   ( 4 5 9 . 9 2 8 3 4 2 , 6 4 0 . 0 9 4 3 1 2 8 0 4 4 1 2 ) 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 4 3 9 . 9 2 8 3 4 2 0 0 0 0 0 0 0 4 < / b : _ x > < b : _ y > 6 1 3 . 2 2 6 1 3 4 5 8 5 2 8 9 4 < / b : _ y > < / b : P o i n t > < b : P o i n t > < b : _ x > 4 3 9 . 9 2 8 3 4 2 < / b : _ x > < b : _ y > 6 2 4 . 6 6 0 2 2 4 < / b : _ y > < / b : P o i n t > < b : P o i n t > < b : _ x > 4 4 1 . 9 2 8 3 4 2 < / b : _ x > < b : _ y > 6 2 6 . 6 6 0 2 2 4 < / b : _ y > < / b : P o i n t > < b : P o i n t > < b : _ x > 4 5 7 . 9 2 8 3 4 2 < / b : _ x > < b : _ y > 6 2 6 . 6 6 0 2 2 4 < / b : _ y > < / b : P o i n t > < b : P o i n t > < b : _ x > 4 5 9 . 9 2 8 3 4 2 < / b : _ x > < b : _ y > 6 2 8 . 6 6 0 2 2 4 < / b : _ y > < / b : P o i n t > < b : P o i n t > < b : _ x > 4 5 9 . 9 2 8 3 4 1 9 9 9 9 9 9 9 3 < / b : _ x > < b : _ y > 6 4 0 . 0 9 4 3 1 2 8 0 4 4 1 2 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 R e l a t i o n s h i p s \ & l t ; T a b l e s \ T a b l e B r i d g e \ C o l u m n s \ R e g i o n & g t ; - & l t ; T a b l e s \ T a b l e R e g i o n \ C o l u m n s \ R e g i o n & g t ; \ F K 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 4 3 1 . 9 2 8 3 4 2 0 0 0 0 0 0 0 4 < / b : _ x > < b : _ y > 5 9 7 . 2 2 6 1 3 4 5 8 5 2 8 9 4 < / b : _ y > < / L a b e l L o c a t i o n > < L o c a t i o n   x m l n s : b = " h t t p : / / s c h e m a s . d a t a c o n t r a c t . o r g / 2 0 0 4 / 0 7 / S y s t e m . W i n d o w s " > < b : _ x > 4 3 9 . 9 2 8 3 4 2 < / b : _ x > < b : _ y > 5 9 7 . 2 2 6 1 3 4 5 8 5 2 8 9 4 < / b : _ y > < / L o c a t i o n > < S h a p e R o t a t e A n g l e > 8 9 . 9 9 9 9 9 9 9 9 9 9 9 9 8 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 R e l a t i o n s h i p s \ & l t ; T a b l e s \ T a b l e B r i d g e \ C o l u m n s \ R e g i o n & g t ; - & l t ; T a b l e s \ T a b l e R e g i o n \ C o l u m n s \ R e g i o n & g t ; \ P K 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 4 5 1 . 9 2 8 3 4 1 9 9 9 9 9 9 9 3 < / b : _ x > < b : _ y > 6 4 0 . 0 9 4 3 1 2 8 0 4 4 1 2 < / b : _ y > < / L a b e l L o c a t i o n > < L o c a t i o n   x m l n s : b = " h t t p : / / s c h e m a s . d a t a c o n t r a c t . o r g / 2 0 0 4 / 0 7 / S y s t e m . W i n d o w s " > < b : _ x > 4 5 9 . 9 2 8 3 4 1 9 9 9 9 9 9 9 3 < / b : _ x > < b : _ y > 6 5 6 . 0 9 4 3 1 2 8 0 4 4 1 2 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 R e l a t i o n s h i p s \ & l t ; T a b l e s \ T a b l e B r i d g e \ C o l u m n s \ R e g i o n & g t ; - & l t ; T a b l e s \ T a b l e R e g i o n \ C o l u m n s \ R e g i o n & g t ; \ C r o s s F i l t e r 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 4 3 9 . 9 2 8 3 4 2 0 0 0 0 0 0 0 4 < / b : _ x > < b : _ y > 6 1 3 . 2 2 6 1 3 4 5 8 5 2 8 9 4 < / b : _ y > < / b : P o i n t > < b : P o i n t > < b : _ x > 4 3 9 . 9 2 8 3 4 2 < / b : _ x > < b : _ y > 6 2 4 . 6 6 0 2 2 4 < / b : _ y > < / b : P o i n t > < b : P o i n t > < b : _ x > 4 4 1 . 9 2 8 3 4 2 < / b : _ x > < b : _ y > 6 2 6 . 6 6 0 2 2 4 < / b : _ y > < / b : P o i n t > < b : P o i n t > < b : _ x > 4 5 7 . 9 2 8 3 4 2 < / b : _ x > < b : _ y > 6 2 6 . 6 6 0 2 2 4 < / b : _ y > < / b : P o i n t > < b : P o i n t > < b : _ x > 4 5 9 . 9 2 8 3 4 2 < / b : _ x > < b : _ y > 6 2 8 . 6 6 0 2 2 4 < / b : _ y > < / b : P o i n t > < b : P o i n t > < b : _ x > 4 5 9 . 9 2 8 3 4 1 9 9 9 9 9 9 9 3 < / b : _ x > < b : _ y > 6 4 0 . 0 9 4 3 1 2 8 0 4 4 1 2 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 R e l a t i o n s h i p s \ & l t ; T a b l e s \ T a b l e L e c t u r e r \ C o l u m n s \ R e g i o n & g t ; - & l t ; T a b l e s \ T a b l e R e g i o n \ C o l u m n s \ R e g i o n & g t ; < / K e y > < / a : K e y > < a : V a l u e   i : t y p e = " D i a g r a m D i s p l a y L i n k V i e w S t a t e " > < A u t o m a t i o n P r o p e r t y H e l p e r T e x t > E n d   p o i n t   1 :   ( 6 5 3 . 8 0 7 6 2 1 1 3 5 3 3 1 , 8 2 3 . 9 4 5 7 3 6 ) .   E n d   p o i n t   2 :   ( 5 6 6 . 1 0 2 1 9 4 7 7 8 7 4 2 , 7 3 1 . 0 9 4 3 1 3 ) 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 6 5 3 . 8 0 7 6 2 1 1 3 5 3 3 1 3 7 < / b : _ x > < b : _ y > 8 2 3 . 9 4 5 7 3 6 < / b : _ y > < / b : P o i n t > < b : P o i n t > < b : _ x > 6 1 1 . 9 5 4 9 0 8 < / b : _ x > < b : _ y > 8 2 3 . 9 4 5 7 3 6 < / b : _ y > < / b : P o i n t > < b : P o i n t > < b : _ x > 6 0 9 . 9 5 4 9 0 8 < / b : _ x > < b : _ y > 8 2 1 . 9 4 5 7 3 6 < / b : _ y > < / b : P o i n t > < b : P o i n t > < b : _ x > 6 0 9 . 9 5 4 9 0 8 < / b : _ x > < b : _ y > 7 3 3 . 0 9 4 3 1 3 < / b : _ y > < / b : P o i n t > < b : P o i n t > < b : _ x > 6 0 7 . 9 5 4 9 0 8 < / b : _ x > < b : _ y > 7 3 1 . 0 9 4 3 1 3 < / b : _ y > < / b : P o i n t > < b : P o i n t > < b : _ x > 5 6 6 . 1 0 2 1 9 4 7 7 8 7 4 2 1 6 < / b : _ x > < b : _ y > 7 3 1 . 0 9 4 3 1 3 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 R e l a t i o n s h i p s \ & l t ; T a b l e s \ T a b l e L e c t u r e r \ C o l u m n s \ R e g i o n & g t ; - & l t ; T a b l e s \ T a b l e R e g i o n \ C o l u m n s \ R e g i o n & g t ; \ F K 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 6 5 3 . 8 0 7 6 2 1 1 3 5 3 3 1 3 7 < / b : _ x > < b : _ y > 8 1 5 . 9 4 5 7 3 6 < / b : _ y > < / L a b e l L o c a t i o n > < L o c a t i o n   x m l n s : b = " h t t p : / / s c h e m a s . d a t a c o n t r a c t . o r g / 2 0 0 4 / 0 7 / S y s t e m . W i n d o w s " > < b : _ x > 6 6 9 . 8 0 7 6 2 1 1 3 5 3 3 1 3 7 < / b : _ x > < b : _ y > 8 2 3 . 9 4 5 7 3 6 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 R e l a t i o n s h i p s \ & l t ; T a b l e s \ T a b l e L e c t u r e r \ C o l u m n s \ R e g i o n & g t ; - & l t ; T a b l e s \ T a b l e R e g i o n \ C o l u m n s \ R e g i o n & g t ; \ P K 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 5 5 0 . 1 0 2 1 9 4 7 7 8 7 4 2 1 6 < / b : _ x > < b : _ y > 7 2 3 . 0 9 4 3 1 3 < / b : _ y > < / L a b e l L o c a t i o n > < L o c a t i o n   x m l n s : b = " h t t p : / / s c h e m a s . d a t a c o n t r a c t . o r g / 2 0 0 4 / 0 7 / S y s t e m . W i n d o w s " > < b : _ x > 5 5 0 . 1 0 2 1 9 4 7 7 8 7 4 2 1 6 < / b : _ x > < b : _ y > 7 3 1 . 0 9 4 3 1 3 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 R e l a t i o n s h i p s \ & l t ; T a b l e s \ T a b l e L e c t u r e r \ C o l u m n s \ R e g i o n & g t ; - & l t ; T a b l e s \ T a b l e R e g i o n \ C o l u m n s \ R e g i o n & g t ; \ C r o s s F i l t e r 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 6 5 3 . 8 0 7 6 2 1 1 3 5 3 3 1 3 7 < / b : _ x > < b : _ y > 8 2 3 . 9 4 5 7 3 6 < / b : _ y > < / b : P o i n t > < b : P o i n t > < b : _ x > 6 1 1 . 9 5 4 9 0 8 < / b : _ x > < b : _ y > 8 2 3 . 9 4 5 7 3 6 < / b : _ y > < / b : P o i n t > < b : P o i n t > < b : _ x > 6 0 9 . 9 5 4 9 0 8 < / b : _ x > < b : _ y > 8 2 1 . 9 4 5 7 3 6 < / b : _ y > < / b : P o i n t > < b : P o i n t > < b : _ x > 6 0 9 . 9 5 4 9 0 8 < / b : _ x > < b : _ y > 7 3 3 . 0 9 4 3 1 3 < / b : _ y > < / b : P o i n t > < b : P o i n t > < b : _ x > 6 0 7 . 9 5 4 9 0 8 < / b : _ x > < b : _ y > 7 3 1 . 0 9 4 3 1 3 < / b : _ y > < / b : P o i n t > < b : P o i n t > < b : _ x > 5 6 6 . 1 0 2 1 9 4 7 7 8 7 4 2 1 6 < / b : _ x > < b : _ y > 7 3 1 . 0 9 4 3 1 3 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 R e l a t i o n s h i p s \ & l t ; T a b l e s \ R e t i r e m e n t _ s u c c e s s i o n \ C o l u m n s \ R e g i o n & g t ; - & l t ; T a b l e s \ T a b l e R e g i o n \ C o l u m n s \ R e g i o n & g t ; < / K e y > < / a : K e y > < a : V a l u e   i : t y p e = " D i a g r a m D i s p l a y L i n k V i e w S t a t e " > < A u t o m a t i o n P r o p e r t y H e l p e r T e x t > E n d   p o i n t   1 :   ( 2 8 5 . 4 7 8 8 7 3 5 6 3 4 6 3 , 8 1 5 . 5 0 9 0 4 9 ) .   E n d   p o i n t   2 :   ( 3 3 4 . 1 0 2 1 9 4 7 7 8 7 4 2 , 7 3 1 . 0 9 4 3 1 3 )   < / A u t o m a t i o n P r o p e r t y H e l p e r T e x t > < I s F o c u s e d > t r u e < / I s F o c u s e d > < L a y e d O u t > t r u e < / L a y e d O u t > < P o i n t s   x m l n s : b = " h t t p : / / s c h e m a s . d a t a c o n t r a c t . o r g / 2 0 0 4 / 0 7 / S y s t e m . W i n d o w s " > < b : P o i n t > < b : _ x > 2 8 5 . 4 7 8 8 7 3 5 6 3 4 6 2 5 7 < / b : _ x > < b : _ y > 8 1 5 . 5 0 9 0 4 9 < / b : _ y > < / b : P o i n t > < b : P o i n t > < b : _ x > 3 0 7 . 7 9 0 5 3 4 5 0 0 0 0 0 0 4 < / b : _ x > < b : _ y > 8 1 5 . 5 0 9 0 4 9 < / b : _ y > < / b : P o i n t > < b : P o i n t > < b : _ x > 3 0 9 . 7 9 0 5 3 4 5 0 0 0 0 0 0 4 < / b : _ x > < b : _ y > 8 1 3 . 5 0 9 0 4 9 < / b : _ y > < / b : P o i n t > < b : P o i n t > < b : _ x > 3 0 9 . 7 9 0 5 3 4 5 0 0 0 0 0 0 4 < / b : _ x > < b : _ y > 7 3 3 . 0 9 4 3 1 3 < / b : _ y > < / b : P o i n t > < b : P o i n t > < b : _ x > 3 1 1 . 7 9 0 5 3 4 5 0 0 0 0 0 0 4 < / b : _ x > < b : _ y > 7 3 1 . 0 9 4 3 1 3 < / b : _ y > < / b : P o i n t > < b : P o i n t > < b : _ x > 3 3 4 . 1 0 2 1 9 4 7 7 8 7 4 2 1 < / b : _ x > < b : _ y > 7 3 1 . 0 9 4 3 1 3 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 R e l a t i o n s h i p s \ & l t ; T a b l e s \ R e t i r e m e n t _ s u c c e s s i o n \ C o l u m n s \ R e g i o n & g t ; - & l t ; T a b l e s \ T a b l e R e g i o n \ C o l u m n s \ R e g i o n & g t ; \ F K 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 2 6 9 . 4 7 8 8 7 3 5 6 3 4 6 2 5 7 < / b : _ x > < b : _ y > 8 0 7 . 5 0 9 0 4 9 < / b : _ y > < / L a b e l L o c a t i o n > < L o c a t i o n   x m l n s : b = " h t t p : / / s c h e m a s . d a t a c o n t r a c t . o r g / 2 0 0 4 / 0 7 / S y s t e m . W i n d o w s " > < b : _ x > 2 6 9 . 4 7 8 8 7 3 5 6 3 4 6 2 5 7 < / b : _ x > < b : _ y > 8 1 5 . 5 0 9 0 4 9 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 R e l a t i o n s h i p s \ & l t ; T a b l e s \ R e t i r e m e n t _ s u c c e s s i o n \ C o l u m n s \ R e g i o n & g t ; - & l t ; T a b l e s \ T a b l e R e g i o n \ C o l u m n s \ R e g i o n & g t ; \ P K 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 3 3 4 . 1 0 2 1 9 4 7 7 8 7 4 2 1 < / b : _ x > < b : _ y > 7 2 3 . 0 9 4 3 1 3 < / b : _ y > < / L a b e l L o c a t i o n > < L o c a t i o n   x m l n s : b = " h t t p : / / s c h e m a s . d a t a c o n t r a c t . o r g / 2 0 0 4 / 0 7 / S y s t e m . W i n d o w s " > < b : _ x > 3 5 0 . 1 0 2 1 9 4 7 7 8 7 4 2 1 < / b : _ x > < b : _ y > 7 3 1 . 0 9 4 3 1 3 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 R e l a t i o n s h i p s \ & l t ; T a b l e s \ R e t i r e m e n t _ s u c c e s s i o n \ C o l u m n s \ R e g i o n & g t ; - & l t ; T a b l e s \ T a b l e R e g i o n \ C o l u m n s \ R e g i o n & g t ; \ C r o s s F i l t e r 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 2 8 5 . 4 7 8 8 7 3 5 6 3 4 6 2 5 7 < / b : _ x > < b : _ y > 8 1 5 . 5 0 9 0 4 9 < / b : _ y > < / b : P o i n t > < b : P o i n t > < b : _ x > 3 0 7 . 7 9 0 5 3 4 5 0 0 0 0 0 0 4 < / b : _ x > < b : _ y > 8 1 5 . 5 0 9 0 4 9 < / b : _ y > < / b : P o i n t > < b : P o i n t > < b : _ x > 3 0 9 . 7 9 0 5 3 4 5 0 0 0 0 0 0 4 < / b : _ x > < b : _ y > 8 1 3 . 5 0 9 0 4 9 < / b : _ y > < / b : P o i n t > < b : P o i n t > < b : _ x > 3 0 9 . 7 9 0 5 3 4 5 0 0 0 0 0 0 4 < / b : _ x > < b : _ y > 7 3 3 . 0 9 4 3 1 3 < / b : _ y > < / b : P o i n t > < b : P o i n t > < b : _ x > 3 1 1 . 7 9 0 5 3 4 5 0 0 0 0 0 0 4 < / b : _ x > < b : _ y > 7 3 1 . 0 9 4 3 1 3 < / b : _ y > < / b : P o i n t > < b : P o i n t > < b : _ x > 3 3 4 . 1 0 2 1 9 4 7 7 8 7 4 2 1 < / b : _ x > < b : _ y > 7 3 1 . 0 9 4 3 1 3 < / b : _ y > < / b : P o i n t > < / P o i n t s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 R e t i r e m e n t _ s u c c e s s i o n 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 R e t i r e m e n t _ s u c c e s s i o n 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 M e a s u r e s \ G u r u   B e s a r < / K e y > < / D i a g r a m O b j e c t K e y > < D i a g r a m O b j e c t K e y > < K e y > M e a s u r e s \ G u r u   B e s a r \ T a g I n f o \ F o r m u l a < / K e y > < / D i a g r a m O b j e c t K e y > < D i a g r a m O b j e c t K e y > < K e y > M e a s u r e s \ G u r u   B e s a r \ T a g I n f o \ V a l u e < / K e y > < / D i a g r a m O b j e c t K e y > < D i a g r a m O b j e c t K e y > < K e y > M e a s u r e s \ L e k t o r   K e p a l a < / K e y > < / D i a g r a m O b j e c t K e y > < D i a g r a m O b j e c t K e y > < K e y > M e a s u r e s \ L e k t o r   K e p a l a \ T a g I n f o \ F o r m u l a < / K e y > < / D i a g r a m O b j e c t K e y > < D i a g r a m O b j e c t K e y > < K e y > M e a s u r e s \ L e k t o r   K e p a l a \ T a g I n f o \ V a l u e < / K e y > < / D i a g r a m O b j e c t K e y > < D i a g r a m O b j e c t K e y > < K e y > M e a s u r e s \ L e k t o r < / K e y > < / D i a g r a m O b j e c t K e y > < D i a g r a m O b j e c t K e y > < K e y > M e a s u r e s \ L e k t o r \ T a g I n f o \ F o r m u l a < / K e y > < / D i a g r a m O b j e c t K e y > < D i a g r a m O b j e c t K e y > < K e y > M e a s u r e s \ L e k t o r \ T a g I n f o \ V a l u e < / K e y > < / D i a g r a m O b j e c t K e y > < D i a g r a m O b j e c t K e y > < K e y > M e a s u r e s \ A s i s t e n   A h l i < / K e y > < / D i a g r a m O b j e c t K e y > < D i a g r a m O b j e c t K e y > < K e y > M e a s u r e s \ A s i s t e n   A h l i \ T a g I n f o \ F o r m u l a < / K e y > < / D i a g r a m O b j e c t K e y > < D i a g r a m O b j e c t K e y > < K e y > M e a s u r e s \ A s i s t e n   A h l i \ T a g I n f o \ V a l u e < / K e y > < / D i a g r a m O b j e c t K e y > < D i a g r a m O b j e c t K e y > < K e y > C o l u m n s \ L e c t u r e r _ I D < / K e y > < / D i a g r a m O b j e c t K e y > < D i a g r a m O b j e c t K e y > < K e y > C o l u m n s \ L e c t u r e r _ N a m e < / K e y > < / D i a g r a m O b j e c t K e y > < D i a g r a m O b j e c t K e y > < K e y > C o l u m n s \ A c a d e m i c _ R a n k < / K e y > < / D i a g r a m O b j e c t K e y > < D i a g r a m O b j e c t K e y > < K e y > C o l u m n s \ E d u c a t i o n _ L e v e l < / K e y > < / D i a g r a m O b j e c t K e y > < D i a g r a m O b j e c t K e y > < K e y > C o l u m n s \ R e g i o n < / K e y > < / D i a g r a m O b j e c t K e y > < D i a g r a m O b j e c t K e y > < K e y > C o l u m n s \ R e t i r e m e n t _ Y e a r < / K e y > < / D i a g r a m O b j e c t K e y > < D i a g r a m O b j e c t K e y > < K e y > C o l u m n s \ S i s a _ A k t i f   ( t h n   d a r i   2 0 2 5 ) < / K e y > < / D i a g r a m O b j e c t K e y > < D i a g r a m O b j e c t K e y > < K e y > C o l u m n s \ S t a t u s _ P e n s i u n < / K e y > < / D i a g r a m O b j e c t K e y > < D i a g r a m O b j e c t K e y > < K e y > C o l u m n s \ A c a d e m i c _ R a n k _ N e x t < / K e y > < / D i a g r a m O b j e c t K e y > < D i a g r a m O b j e c t K e y > < K e y > C o l u m n s \ R a n k _ N e x t _ E s t _ Y e a r < / K e y > < / D i a g r a m O b j e c t K e y > < D i a g r a m O b j e c t K e y > < K e y > C o l u m n s \ C a l o n _ P e n g g a n t i   ( R e g i o n   S a m a ) < / K e y > < / D i a g r a m O b j e c t K e y > < D i a g r a m O b j e c t K e y > < K e y > C o l u m n s \ R a n k _ C a l o n   ( R e g i o n   S a m a ) < / K e y > < / D i a g r a m O b j e c t K e y > < D i a g r a m O b j e c t K e y > < K e y > C o l u m n s \ C a l o n _ P e n g g a n t i   ( A n y   R e g i o n ) < / K e y > < / D i a g r a m O b j e c t K e y > < D i a g r a m O b j e c t K e y > < K e y > C o l u m n s \ R a n k _ C a l o n   ( A n y   R e g i o n ) < / K e y > < / D i a g r a m O b j e c t K e y > < D i a g r a m O b j e c t K e y > < K e y > C o l u m n s \ Y e a r _ P e r s i a p a n < / K e y > < / D i a g r a m O b j e c t K e y > < D i a g r a m O b j e c t K e y > < K e y > C o l u m n s \ E v a l u a s i _ S u c c e s s i o n 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R o w > 1 < / F o c u s R o w > < S e l e c t i o n E n d R o w > 1 < / S e l e c t i o n E n d R o w > < S e l e c t i o n S t a r t R o w >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 M e a s u r e s \ G u r u   B e s a r 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 M e a s u r e s \ G u r u   B e s a r \ T a g I n f o \ F o r m u l a 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 M e a s u r e s \ G u r u   B e s a r \ T a g I n f o \ V a l u e 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 M e a s u r e s \ L e k t o r   K e p a l a < / K e y > < / a : K e y > < a : V a l u e   i : t y p e = " M e a s u r e G r i d N o d e V i e w S t a t e "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 M e a s u r e s \ L e k t o r   K e p a l a \ T a g I n f o \ F o r m u l a 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 M e a s u r e s \ L e k t o r   K e p a l a \ T a g I n f o \ V a l u e 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 M e a s u r e s \ L e k t o r < / K e y > < / a : K e y > < a : V a l u e   i : t y p e = " M e a s u r e G r i d N o d e V i e w S t a t e "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 M e a s u r e s \ L e k t o r \ T a g I n f o \ F o r m u l a 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 M e a s u r e s \ L e k t o r \ T a g I n f o \ V a l u e 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 M e a s u r e s \ A s i s t e n   A h l i < / K e y > < / a : K e y > < a : V a l u e   i : t y p e = " M e a s u r e G r i d N o d e V i e w S t a t e "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 M e a s u r e s \ A s i s t e n   A h l i \ T a g I n f o \ F o r m u l a 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 M e a s u r e s \ A s i s t e n   A h l i \ T a g I n f o \ V a l u e 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 C o l u m n s \ L e c t u r e r _ I D 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 C o l u m n s \ L e c t u r e r _ N a m e 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 C o l u m n s \ A c a d e m i c _ R a n k 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 C o l u m n s \ E d u c a t i o n _ L e v e l 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 C o l u m n s \ R e t i r e m e n t _ Y e a r 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 C o l u m n s \ S i s a _ A k t i f   ( t h n   d a r i   2 0 2 5 ) 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 C o l u m n s \ S t a t u s _ P e n s i u n 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 C o l u m n s \ A c a d e m i c _ R a n k _ N e x t 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 C o l u m n s \ R a n k _ N e x t _ E s t _ Y e a r 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 C o l u m n s \ C a l o n _ P e n g g a n t i   ( R e g i o n   S a m a ) 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 C o l u m n s \ R a n k _ C a l o n   ( R e g i o n   S a m a ) 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 C o l u m n s \ C a l o n _ P e n g g a n t i   ( A n y   R e g i o n ) 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 C o l u m n s \ R a n k _ C a l o n   ( A n y   R e g i o n ) 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 C o l u m n s \ Y e a r _ P e r s i a p a n 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 C o l u m n s \ E v a l u a s i _ S u c c e s s i o n 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 T a b l e D e m a n d 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 T a b l e D e m a n d 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 M e a s u r e s \ T o t a l _ S K S < / K e y > < / D i a g r a m O b j e c t K e y > < D i a g r a m O b j e c t K e y > < K e y > M e a s u r e s \ T o t a l _ S K S \ T a g I n f o \ F o r m u l a < / K e y > < / D i a g r a m O b j e c t K e y > < D i a g r a m O b j e c t K e y > < K e y > M e a s u r e s \ T o t a l _ S K S \ T a g I n f o \ V a l u e < / K e y > < / D i a g r a m O b j e c t K e y > < D i a g r a m O b j e c t K e y > < K e y > C o l u m n s \ P e r i o d _ L a b e l < / K e y > < / D i a g r a m O b j e c t K e y > < D i a g r a m O b j e c t K e y > < K e y > C o l u m n s \ Y e a r _ S t a r t < / K e y > < / D i a g r a m O b j e c t K e y > < D i a g r a m O b j e c t K e y > < K e y > C o l u m n s \ Y e a r _ E n d < / K e y > < / D i a g r a m O b j e c t K e y > < D i a g r a m O b j e c t K e y > < K e y > C o l u m n s \ S e m e s t e r < / K e y > < / D i a g r a m O b j e c t K e y > < D i a g r a m O b j e c t K e y > < K e y > C o l u m n s \ R e g i o n < / K e y > < / D i a g r a m O b j e c t K e y > < D i a g r a m O b j e c t K e y > < K e y > C o l u m n s \ P r o j e c t e d _ S t u d e n t s < / K e y > < / D i a g r a m O b j e c t K e y > < D i a g r a m O b j e c t K e y > < K e y > C o l u m n s \ J u m l a h _ K e l a s   ( "C E I L ( S t u d e n t s / C a p )   p e r   P r o g r a m ) < / K e y > < / D i a g r a m O b j e c t K e y > < D i a g r a m O b j e c t K e y > < K e y > C o l u m n s \ T o t a l _ S K S _ D e m a n d   ( r e a l :   t e a c h i n g _ l o a d _ c a l   p r o j :   s c a l e d ) < / K e y > < / D i a g r a m O b j e c t K e y > < D i a g r a m O b j e c t K e y > < K e y > C o l u m n s \ S K S _ S t a n d a r d   p e r   L e c t u r e r < / K e y > < / D i a g r a m O b j e c t K e y > < D i a g r a m O b j e c t K e y > < K e y > C o l u m n s \ L e c t u r e r s _ N e e d e d   =   C E I L ( S K S / S K S _ S t d ) < / K e y > < / D i a g r a m O b j e c t K e y > < D i a g r a m O b j e c t K e y > < K e y > C o l u m n s \ K e l a s _ D e t a i l   ( G J   c a m p u s   b r e a k d o w n ) < / K e y > < / D i a g r a m O b j e c t K e y > < D i a g r a m O b j e c t K e y > < K e y > C o l u m n s \ K e y 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 M e a s u r e s \ T o t a l _ S K S 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 M e a s u r e s \ T o t a l _ S K S \ T a g I n f o \ F o r m u l a 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 M e a s u r e s \ T o t a l _ S K S \ T a g I n f o \ V a l u e 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 C o l u m n s \ P e r i o d _ L a b e l 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 C o l u m n s \ Y e a r _ S t a r t 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 C o l u m n s \ Y e a r _ E n d 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 C o l u m n s \ S e m e s t e r 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 C o l u m n s \ P r o j e c t e d _ S t u d e n t s 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 C o l u m n s \ J u m l a h _ K e l a s   ( "C E I L ( S t u d e n t s / C a p )   p e r   P r o g r a m ) 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 C o l u m n s \ T o t a l _ S K S _ D e m a n d   ( r e a l :   t e a c h i n g _ l o a d _ c a l   p r o j :   s c a l e d ) 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 C o l u m n s \ S K S _ S t a n d a r d   p e r   L e c t u r e r 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 C o l u m n s \ L e c t u r e r s _ N e e d e d   =   C E I L ( S K S / S K S _ S t d ) 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 C o l u m n s \ K e l a s _ D e t a i l   ( G J   c a m p u s   b r e a k d o w n ) 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 C o l u m n s \ K e y 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 T a b l e E n r o l l 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 T a b l e E n r o l l 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 M e a s u r e s \ J m l _ M h s < / K e y > < / D i a g r a m O b j e c t K e y > < D i a g r a m O b j e c t K e y > < K e y > M e a s u r e s \ J m l _ M h s \ T a g I n f o \ F o r m u l a < / K e y > < / D i a g r a m O b j e c t K e y > < D i a g r a m O b j e c t K e y > < K e y > M e a s u r e s \ J m l _ M h s \ T a g I n f o \ V a l u e < / K e y > < / D i a g r a m O b j e c t K e y > < D i a g r a m O b j e c t K e y > < K e y > M e a s u r e s \ A v g _ S t u d e n t s < / K e y > < / D i a g r a m O b j e c t K e y > < D i a g r a m O b j e c t K e y > < K e y > M e a s u r e s \ A v g _ S t u d e n t s \ T a g I n f o \ F o r m u l a < / K e y > < / D i a g r a m O b j e c t K e y > < D i a g r a m O b j e c t K e y > < K e y > M e a s u r e s \ A v g _ S t u d e n t s \ T a g I n f o \ V a l u e < / K e y > < / D i a g r a m O b j e c t K e y > < D i a g r a m O b j e c t K e y > < K e y > C o l u m n s \ P e r i o d _ L a b e l < / K e y > < / D i a g r a m O b j e c t K e y > < D i a g r a m O b j e c t K e y > < K e y > C o l u m n s \ Y e a r _ S t a r t < / K e y > < / D i a g r a m O b j e c t K e y > < D i a g r a m O b j e c t K e y > < K e y > C o l u m n s \ Y e a r _ E n d < / K e y > < / D i a g r a m O b j e c t K e y > < D i a g r a m O b j e c t K e y > < K e y > C o l u m n s \ S e m e s t e r < / K e y > < / D i a g r a m O b j e c t K e y > < D i a g r a m O b j e c t K e y > < K e y > C o l u m n s \ R e g i o n < / K e y > < / D i a g r a m O b j e c t K e y > < D i a g r a m O b j e c t K e y > < K e y > C o l u m n s \ H i s t o r i c a l _ S t u d e n t s < / K e y > < / D i a g r a m O b j e c t K e y > < D i a g r a m O b j e c t K e y > < K e y > C o l u m n s \ G r o w t h _ R a t e _ U s e d < / K e y > < / D i a g r a m O b j e c t K e y > < D i a g r a m O b j e c t K e y > < K e y > C o l u m n s \ P r o j e c t e d _ S t u d e n t s < / K e y > < / D i a g r a m O b j e c t K e y > < D i a g r a m O b j e c t K e y > < K e y > C o l u m n s \ D a t a _ S o u r c e < / K e y > < / D i a g r a m O b j e c t K e y > < D i a g r a m O b j e c t K e y > < K e y > C o l u m n s \ K e y 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 M e a s u r e s \ J m l _ M h s 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 M e a s u r e s \ J m l _ M h s \ T a g I n f o \ F o r m u l a 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 M e a s u r e s \ J m l _ M h s \ T a g I n f o \ V a l u e 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 M e a s u r e s \ A v g _ S t u d e n t s < / K e y > < / a : K e y > < a : V a l u e   i : t y p e = " M e a s u r e G r i d N o d e V i e w S t a t e "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 M e a s u r e s \ A v g _ S t u d e n t s \ T a g I n f o \ F o r m u l a 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 M e a s u r e s \ A v g _ S t u d e n t s \ T a g I n f o \ V a l u e 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 C o l u m n s \ P e r i o d _ L a b e l 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 C o l u m n s \ Y e a r _ S t a r t 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 C o l u m n s \ Y e a r _ E n d 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 C o l u m n s \ S e m e s t e r 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 C o l u m n s \ H i s t o r i c a l _ S t u d e n t s 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 C o l u m n s \ G r o w t h _ R a t e _ U s e d 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 C o l u m n s \ P r o j e c t e d _ S t u d e n t s 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 C o l u m n s \ D a t a _ S o u r c e 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 C o l u m n s \ K e y 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 T a b l e B r i d g e 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 T a b l e B r i d g e 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 C o l u m n s \ K e y < / K e y > < / D i a g r a m O b j e c t K e y > < D i a g r a m O b j e c t K e y > < K e y > C o l u m n s \ P e r i o d _ L a b e l < / K e y > < / D i a g r a m O b j e c t K e y > < D i a g r a m O b j e c t K e y > < K e y > C o l u m n s \ R e g i o n < / K e y > < / D i a g r a m O b j e c t K e y > < D i a g r a m O b j e c t K e y > < K e y > C o l u m n s \ Y e a r _ S t a r t < / K e y > < / D i a g r a m O b j e c t K e y > < D i a g r a m O b j e c t K e y > < K e y > C o l u m n s \ S o r t i n g 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 C o l u m n s \ K e y 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 C o l u m n s \ P e r i o d _ L a b e l 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 C o l u m n s \ Y e a r _ S t a r t 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 C o l u m n s \ S o r t i n g 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 T a b l e F o r e c a s t 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 T a b l e F o r e c a s t 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 M e a s u r e s \ C a p _ B a s e < / K e y > < / D i a g r a m O b j e c t K e y > < D i a g r a m O b j e c t K e y > < K e y > M e a s u r e s \ C a p _ B a s e \ T a g I n f o \ F o r m u l a < / K e y > < / D i a g r a m O b j e c t K e y > < D i a g r a m O b j e c t K e y > < K e y > M e a s u r e s \ C a p _ B a s e \ T a g I n f o \ V a l u e < / K e y > < / D i a g r a m O b j e c t K e y > < D i a g r a m O b j e c t K e y > < K e y > M e a s u r e s \ C a p _ O p t i m i s t i c < / K e y > < / D i a g r a m O b j e c t K e y > < D i a g r a m O b j e c t K e y > < K e y > M e a s u r e s \ C a p _ O p t i m i s t i c \ T a g I n f o \ F o r m u l a < / K e y > < / D i a g r a m O b j e c t K e y > < D i a g r a m O b j e c t K e y > < K e y > M e a s u r e s \ C a p _ O p t i m i s t i c \ T a g I n f o \ V a l u e < / K e y > < / D i a g r a m O b j e c t K e y > < D i a g r a m O b j e c t K e y > < K e y > M e a s u r e s \ C a p _ P e s s i m i s t i c < / K e y > < / D i a g r a m O b j e c t K e y > < D i a g r a m O b j e c t K e y > < K e y > M e a s u r e s \ C a p _ P e s s i m i s t i c \ T a g I n f o \ F o r m u l a < / K e y > < / D i a g r a m O b j e c t K e y > < D i a g r a m O b j e c t K e y > < K e y > M e a s u r e s \ C a p _ P e s s i m i s t i c \ T a g I n f o \ V a l u e < / K e y > < / D i a g r a m O b j e c t K e y > < D i a g r a m O b j e c t K e y > < K e y > M e a s u r e s \ R e k r u t _ N o r m a l < / K e y > < / D i a g r a m O b j e c t K e y > < D i a g r a m O b j e c t K e y > < K e y > M e a s u r e s \ R e k r u t _ N o r m a l \ T a g I n f o \ F o r m u l a < / K e y > < / D i a g r a m O b j e c t K e y > < D i a g r a m O b j e c t K e y > < K e y > M e a s u r e s \ R e k r u t _ N o r m a l \ T a g I n f o \ V a l u e < / K e y > < / D i a g r a m O b j e c t K e y > < D i a g r a m O b j e c t K e y > < K e y > M e a s u r e s \ R e k r u t _ O p t i m i s < / K e y > < / D i a g r a m O b j e c t K e y > < D i a g r a m O b j e c t K e y > < K e y > M e a s u r e s \ R e k r u t _ O p t i m i s \ T a g I n f o \ F o r m u l a < / K e y > < / D i a g r a m O b j e c t K e y > < D i a g r a m O b j e c t K e y > < K e y > M e a s u r e s \ R e k r u t _ O p t i m i s \ T a g I n f o \ V a l u e < / K e y > < / D i a g r a m O b j e c t K e y > < D i a g r a m O b j e c t K e y > < K e y > M e a s u r e s \ S U M _ D o s e n _ E F < / K e y > < / D i a g r a m O b j e c t K e y > < D i a g r a m O b j e c t K e y > < K e y > M e a s u r e s \ S U M _ D o s e n _ E F \ T a g I n f o \ F o r m u l a < / K e y > < / D i a g r a m O b j e c t K e y > < D i a g r a m O b j e c t K e y > < K e y > M e a s u r e s \ S U M _ D o s e n _ E F \ T a g I n f o \ V a l u e < / K e y > < / D i a g r a m O b j e c t K e y > < D i a g r a m O b j e c t K e y > < K e y > M e a s u r e s \ S U M _ L e c t u r e r _ N e e d e d < / K e y > < / D i a g r a m O b j e c t K e y > < D i a g r a m O b j e c t K e y > < K e y > M e a s u r e s \ S U M _ L e c t u r e r _ N e e d e d \ T a g I n f o \ F o r m u l a < / K e y > < / D i a g r a m O b j e c t K e y > < D i a g r a m O b j e c t K e y > < K e y > M e a s u r e s \ S U M _ L e c t u r e r _ N e e d e d \ T a g I n f o \ V a l u e < / K e y > < / D i a g r a m O b j e c t K e y > < D i a g r a m O b j e c t K e y > < K e y > M e a s u r e s \ T o t a l _ M a h a s i s w a < / K e y > < / D i a g r a m O b j e c t K e y > < D i a g r a m O b j e c t K e y > < K e y > M e a s u r e s \ T o t a l _ M a h a s i s w a \ T a g I n f o \ F o r m u l a < / K e y > < / D i a g r a m O b j e c t K e y > < D i a g r a m O b j e c t K e y > < K e y > M e a s u r e s \ T o t a l _ M a h a s i s w a \ T a g I n f o \ V a l u e < / K e y > < / D i a g r a m O b j e c t K e y > < D i a g r a m O b j e c t K e y > < K e y > M e a s u r e s \ D o s e n   E f e k t i f < / K e y > < / D i a g r a m O b j e c t K e y > < D i a g r a m O b j e c t K e y > < K e y > M e a s u r e s \ D o s e n   E f e k t i f \ T a g I n f o \ F o r m u l a < / K e y > < / D i a g r a m O b j e c t K e y > < D i a g r a m O b j e c t K e y > < K e y > M e a s u r e s \ D o s e n   E f e k t i f \ T a g I n f o \ V a l u e < / K e y > < / D i a g r a m O b j e c t K e y > < D i a g r a m O b j e c t K e y > < K e y > M e a s u r e s \ M a h a s i s P e r S e m e s t e r < / K e y > < / D i a g r a m O b j e c t K e y > < D i a g r a m O b j e c t K e y > < K e y > M e a s u r e s \ M a h a s i s P e r S e m e s t e r \ T a g I n f o \ F o r m u l a < / K e y > < / D i a g r a m O b j e c t K e y > < D i a g r a m O b j e c t K e y > < K e y > M e a s u r e s \ M a h a s i s P e r S e m e s t e r \ T a g I n f o \ V a l u e < / K e y > < / D i a g r a m O b j e c t K e y > < D i a g r a m O b j e c t K e y > < K e y > M e a s u r e s \ K e b u t u h a n   D o s e n < / K e y > < / D i a g r a m O b j e c t K e y > < D i a g r a m O b j e c t K e y > < K e y > M e a s u r e s \ K e b u t u h a n   D o s e n \ T a g I n f o \ F o r m u l a < / K e y > < / D i a g r a m O b j e c t K e y > < D i a g r a m O b j e c t K e y > < K e y > M e a s u r e s \ K e b u t u h a n   D o s e n \ T a g I n f o \ V a l u e < / K e y > < / D i a g r a m O b j e c t K e y > < D i a g r a m O b j e c t K e y > < K e y > M e a s u r e s \ R e k o m e n d a s i   R e k r u t m e n < / K e y > < / D i a g r a m O b j e c t K e y > < D i a g r a m O b j e c t K e y > < K e y > M e a s u r e s \ R e k o m e n d a s i   R e k r u t m e n \ T a g I n f o \ F o r m u l a < / K e y > < / D i a g r a m O b j e c t K e y > < D i a g r a m O b j e c t K e y > < K e y > M e a s u r e s \ R e k o m e n d a s i   R e k r u t m e n \ T a g I n f o \ V a l u e < / K e y > < / D i a g r a m O b j e c t K e y > < D i a g r a m O b j e c t K e y > < K e y > M e a s u r e s \ D o s e n   P e n s i u n < / K e y > < / D i a g r a m O b j e c t K e y > < D i a g r a m O b j e c t K e y > < K e y > M e a s u r e s \ D o s e n   P e n s i u n \ T a g I n f o \ F o r m u l a < / K e y > < / D i a g r a m O b j e c t K e y > < D i a g r a m O b j e c t K e y > < K e y > M e a s u r e s \ D o s e n   P e n s i u n \ T a g I n f o \ V a l u e < / K e y > < / D i a g r a m O b j e c t K e y > < D i a g r a m O b j e c t K e y > < K e y > C o l u m n s \ P e r i o d _ L a b e l < / K e y > < / D i a g r a m O b j e c t K e y > < D i a g r a m O b j e c t K e y > < K e y > C o l u m n s \ L a b e l _ P e n d e k < / K e y > < / D i a g r a m O b j e c t K e y > < D i a g r a m O b j e c t K e y > < K e y > C o l u m n s \ Y e a r _ S t a r t < / K e y > < / D i a g r a m O b j e c t K e y > < D i a g r a m O b j e c t K e y > < K e y > C o l u m n s \ Y e a r _ E n d < / K e y > < / D i a g r a m O b j e c t K e y > < D i a g r a m O b j e c t K e y > < K e y > C o l u m n s \ S e m e s t e r < / K e y > < / D i a g r a m O b j e c t K e y > < D i a g r a m O b j e c t K e y > < K e y > C o l u m n s \ S o r t _ i d < / K e y > < / D i a g r a m O b j e c t K e y > < D i a g r a m O b j e c t K e y > < K e y > C o l u m n s \ R e g i o n < / K e y > < / D i a g r a m O b j e c t K e y > < D i a g r a m O b j e c t K e y > < K e y > C o l u m n s \ P r o j e c t e d _ S t u d e n t s < / K e y > < / D i a g r a m O b j e c t K e y > < D i a g r a m O b j e c t K e y > < K e y > C o l u m n s \ T o t a l _ S K S _ D e m a n d < / K e y > < / D i a g r a m O b j e c t K e y > < D i a g r a m O b j e c t K e y > < K e y > C o l u m n s \ L e c t u r e r s _ N e e d e d < / K e y > < / D i a g r a m O b j e c t K e y > < D i a g r a m O b j e c t K e y > < K e y > C o l u m n s \ D o s e n _ E f e k t i f < / K e y > < / D i a g r a m O b j e c t K e y > < D i a g r a m O b j e c t K e y > < K e y > C o l u m n s \ S K S _ S u p p l y < / K e y > < / D i a g r a m O b j e c t K e y > < D i a g r a m O b j e c t K e y > < K e y > C o l u m n s \ C a p a c i t y _ G a p _ S K S < / K e y > < / D i a g r a m O b j e c t K e y > < D i a g r a m O b j e c t K e y > < K e y > C o l u m n s \ G a p _ I n _ L e c t u r e r s < / K e y > < / D i a g r a m O b j e c t K e y > < D i a g r a m O b j e c t K e y > < K e y > C o l u m n s \ P e n s i u n _ S e m e s t e r _ I n i < / K e y > < / D i a g r a m O b j e c t K e y > < D i a g r a m O b j e c t K e y > < K e y > C o l u m n s \ N a m a _ P e n s i u n < / K e y > < / D i a g r a m O b j e c t K e y > < D i a g r a m O b j e c t K e y > < K e y > C o l u m n s \ S t a t u s < / K e y > < / D i a g r a m O b j e c t K e y > < D i a g r a m O b j e c t K e y > < K e y > C o l u m n s \ R e k r u t _ J u m l a h < / K e y > < / D i a g r a m O b j e c t K e y > < D i a g r a m O b j e c t K e y > < K e y > C o l u m n s \ R e k r u t _ T i p e < / K e y > < / D i a g r a m O b j e c t K e y > < D i a g r a m O b j e c t K e y > < K e y > C o l u m n s \ B a t a s _ R e k r u t _ D e a d l i n e   ( M u l a i   p r o s e s   p a l i n g   l a m b a t ) < / K e y > < / D i a g r a m O b j e c t K e y > < D i a g r a m O b j e c t K e y > < K e y > C o l u m n s \ S e m e s t e r _ R e k r u t _ D i b u t u h k a n < / K e y > < / D i a g r a m O b j e c t K e y > < D i a g r a m O b j e c t K e y > < K e y > C o l u m n s \ L a b e l _ R e k r u t _ C l e a n < / K e y > < / D i a g r a m O b j e c t K e y > < D i a g r a m O b j e c t K e y > < K e y > C o l u m n s \ F D P _ R e c r u i t m e n t < / K e y > < / D i a g r a m O b j e c t K e y > < D i a g r a m O b j e c t K e y > < K e y > C o l u m n s \ K e y 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 3 < / F o c u s C o l u m n > < F o c u s R o w > 2 < / F o c u s R o w > < S e l e c t i o n E n d C o l u m n > 3 < / S e l e c t i o n E n d C o l u m n > < S e l e c t i o n E n d R o w > 2 < / S e l e c t i o n E n d R o w > < S e l e c t i o n S t a r t C o l u m n > 3 < / S e l e c t i o n S t a r t C o l u m n > < S e l e c t i o n S t a r t R o w > 2 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 M e a s u r e s \ C a p _ B a s e 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 M e a s u r e s \ C a p _ B a s e \ T a g I n f o \ F o r m u l a 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 M e a s u r e s \ C a p _ B a s e \ T a g I n f o \ V a l u e 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 M e a s u r e s \ C a p _ O p t i m i s t i c < / K e y > < / a : K e y > < a : V a l u e   i : t y p e = " M e a s u r e G r i d N o d e V i e w S t a t e " > < C o l u m n > 3 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 M e a s u r e s \ C a p _ O p t i m i s t i c \ T a g I n f o \ F o r m u l a 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 M e a s u r e s \ C a p _ O p t i m i s t i c \ T a g I n f o \ V a l u e 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 M e a s u r e s \ C a p _ P e s s i m i s t i c < / K e y > < / a : K e y > < a : V a l u e   i : t y p e = " M e a s u r e G r i d N o d e V i e w S t a t e " > < C o l u m n > 3 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 M e a s u r e s \ C a p _ P e s s i m i s t i c \ T a g I n f o \ F o r m u l a 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 M e a s u r e s \ C a p _ P e s s i m i s t i c \ T a g I n f o \ V a l u e 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 M e a s u r e s \ R e k r u t _ N o r m a l < / K e y > < / a : K e y > < a : V a l u e   i : t y p e = " M e a s u r e G r i d N o d e V i e w S t a t e "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 M e a s u r e s \ R e k r u t _ N o r m a l \ T a g I n f o \ F o r m u l a 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 M e a s u r e s \ R e k r u t _ N o r m a l \ T a g I n f o \ V a l u e 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 M e a s u r e s \ R e k r u t _ O p t i m i s < / K e y > < / a : K e y > < a : V a l u e   i : t y p e = " M e a s u r e G r i d N o d e V i e w S t a t e "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 M e a s u r e s \ R e k r u t _ O p t i m i s \ T a g I n f o \ F o r m u l a 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 M e a s u r e s \ R e k r u t _ O p t i m i s \ T a g I n f o \ V a l u e 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 M e a s u r e s \ S U M _ D o s e n _ E F < / K e y > < / a : K e y > < a : V a l u e   i : t y p e = " M e a s u r e G r i d N o d e V i e w S t a t e " > < L a y e d O u t > t r u e < / L a y e d O u t > < R o w > 5 < / R o w > < / a : V a l u e > < / a : K e y V a l u e O f D i a g r a m O b j e c t K e y a n y T y p e z b w N T n L X > < a : K e y V a l u e O f D i a g r a m O b j e c t K e y a n y T y p e z b w N T n L X > < a : K e y > < K e y > M e a s u r e s \ S U M _ D o s e n _ E F \ T a g I n f o \ F o r m u l a 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 M e a s u r e s \ S U M _ D o s e n _ E F \ T a g I n f o \ V a l u e 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 M e a s u r e s \ S U M _ L e c t u r e r _ N e e d e d < / K e y > < / a : K e y > < a : V a l u e   i : t y p e = " M e a s u r e G r i d N o d e V i e w S t a t e " > < L a y e d O u t > t r u e < / L a y e d O u t > < R o w > 6 < / R o w > < / a : V a l u e > < / a : K e y V a l u e O f D i a g r a m O b j e c t K e y a n y T y p e z b w N T n L X > < a : K e y V a l u e O f D i a g r a m O b j e c t K e y a n y T y p e z b w N T n L X > < a : K e y > < K e y > M e a s u r e s \ S U M _ L e c t u r e r _ N e e d e d \ T a g I n f o \ F o r m u l a 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 M e a s u r e s \ S U M _ L e c t u r e r _ N e e d e d \ T a g I n f o \ V a l u e 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 M e a s u r e s \ T o t a l _ M a h a s i s w a 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 M e a s u r e s \ T o t a l _ M a h a s i s w a \ T a g I n f o \ F o r m u l a 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 M e a s u r e s \ T o t a l _ M a h a s i s w a \ T a g I n f o \ V a l u e 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 M e a s u r e s \ D o s e n   E f e k t i f < / K e y > < / a : K e y > < a : V a l u e   i : t y p e = " M e a s u r e G r i d N o d e V i e w S t a t e "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 M e a s u r e s \ D o s e n   E f e k t i f \ T a g I n f o \ F o r m u l a 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 M e a s u r e s \ D o s e n   E f e k t i f \ T a g I n f o \ V a l u e 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 M e a s u r e s \ M a h a s i s P e r S e m e s t e r < / K e y > < / a : K e y > < a : V a l u e   i : t y p e = " M e a s u r e G r i d N o d e V i e w S t a t e "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 M e a s u r e s \ M a h a s i s P e r S e m e s t e r \ T a g I n f o \ F o r m u l a 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 M e a s u r e s \ M a h a s i s P e r S e m e s t e r \ T a g I n f o \ V a l u e 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 M e a s u r e s \ K e b u t u h a n   D o s e n < / K e y > < / a : K e y > < a : V a l u e   i : t y p e = " M e a s u r e G r i d N o d e V i e w S t a t e " > < L a y e d O u t > t r u e < / L a y e d O u t > < R o w > 7 < / R o w > < / a : V a l u e > < / a : K e y V a l u e O f D i a g r a m O b j e c t K e y a n y T y p e z b w N T n L X > < a : K e y V a l u e O f D i a g r a m O b j e c t K e y a n y T y p e z b w N T n L X > < a : K e y > < K e y > M e a s u r e s \ K e b u t u h a n   D o s e n \ T a g I n f o \ F o r m u l a 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 M e a s u r e s \ K e b u t u h a n   D o s e n \ T a g I n f o \ V a l u e 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 M e a s u r e s \ R e k o m e n d a s i   R e k r u t m e n < / K e y > < / a : K e y > < a : V a l u e   i : t y p e = " M e a s u r e G r i d N o d e V i e w S t a t e " > < L a y e d O u t > t r u e < / L a y e d O u t > < R o w > 8 < / R o w > < / a : V a l u e > < / a : K e y V a l u e O f D i a g r a m O b j e c t K e y a n y T y p e z b w N T n L X > < a : K e y V a l u e O f D i a g r a m O b j e c t K e y a n y T y p e z b w N T n L X > < a : K e y > < K e y > M e a s u r e s \ R e k o m e n d a s i   R e k r u t m e n \ T a g I n f o \ F o r m u l a 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 M e a s u r e s \ R e k o m e n d a s i   R e k r u t m e n \ T a g I n f o \ V a l u e 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 M e a s u r e s \ D o s e n   P e n s i u n < / K e y > < / a : K e y > < a : V a l u e   i : t y p e = " M e a s u r e G r i d N o d e V i e w S t a t e " > < L a y e d O u t > t r u e < / L a y e d O u t > < R o w > 9 < / R o w > < / a : V a l u e > < / a : K e y V a l u e O f D i a g r a m O b j e c t K e y a n y T y p e z b w N T n L X > < a : K e y V a l u e O f D i a g r a m O b j e c t K e y a n y T y p e z b w N T n L X > < a : K e y > < K e y > M e a s u r e s \ D o s e n   P e n s i u n \ T a g I n f o \ F o r m u l a 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 M e a s u r e s \ D o s e n   P e n s i u n \ T a g I n f o \ V a l u e 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 C o l u m n s \ P e r i o d _ L a b e l 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 C o l u m n s \ L a b e l _ P e n d e k 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 C o l u m n s \ Y e a r _ S t a r t 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 C o l u m n s \ Y e a r _ E n d 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 C o l u m n s \ S e m e s t e r 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 C o l u m n s \ S o r t _ i d 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 C o l u m n s \ P r o j e c t e d _ S t u d e n t s 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 C o l u m n s \ T o t a l _ S K S _ D e m a n d 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 C o l u m n s \ L e c t u r e r s _ N e e d e d 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 C o l u m n s \ D o s e n _ E f e k t i f 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 C o l u m n s \ S K S _ S u p p l y 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 C o l u m n s \ C a p a c i t y _ G a p _ S K S 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 C o l u m n s \ G a p _ I n _ L e c t u r e r s 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 C o l u m n s \ P e n s i u n _ S e m e s t e r _ I n i 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 C o l u m n s \ N a m a _ P e n s i u n 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 C o l u m n s \ R e k r u t _ J u m l a h 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 C o l u m n s \ R e k r u t _ T i p e 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 C o l u m n s \ B a t a s _ R e k r u t _ D e a d l i n e   ( M u l a i   p r o s e s   p a l i n g   l a m b a t ) 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 C o l u m n s \ S e m e s t e r _ R e k r u t _ D i b u t u h k a n 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 C o l u m n s \ L a b e l _ R e k r u t _ C l e a n 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 C o l u m n s \ F D P _ R e c r u i t m e n t 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 C o l u m n s \ K e y 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C l i e n t W i n d o w X M L " > < C u s t o m C o n t e n t > < ! [ C D A T A [ T a b l e F o r e c a s t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T a b l e S u p p l y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 K e y < / s t r i n g > < / k e y > < v a l u e > < s t r i n g > E m p t y 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 Y e a r _ S t a r t < / s t r i n g > < / k e y > < v a l u e > < i n t > 1 5 2 < / i n t > < / v a l u e > < / i t e m > < i t e m > < k e y > < s t r i n g > Y e a r _ E n d < / s t r i n g > < / k e y > < v a l u e > < i n t > 1 4 5 < / i n t > < / v a l u e > < / i t e m > < i t e m > < k e y > < s t r i n g > S e m e s t e r < / s t r i n g > < / k e y > < v a l u e > < i n t > 1 4 1 < / i n t > < / v a l u e > < / i t e m > < i t e m > < k e y > < s t r i n g > R e g i o n < / s t r i n g > < / k e y > < v a l u e > < i n t > 1 1 6 < / i n t > < / v a l u e > < / i t e m > < i t e m > < k e y > < s t r i n g > T o t a l _ T e r d a f t a r < / s t r i n g > < / k e y > < v a l u e > < i n t > 1 9 2 < / i n t > < / v a l u e > < / i t e m > < i t e m > < k e y > < s t r i n g > D o s e n _ A k t i f _ B e l u m _ P e n s i u n < / s t r i n g > < / k e y > < v a l u e > < i n t > 3 3 1 < / i n t > < / v a l u e > < / i t e m > < i t e m > < k e y > < s t r i n g > D o s e n _ E f e k t i f   ( =   A k t i f ,   S t u d y   L e a v e   T e t a p   A k t i f ) < / s t r i n g > < / k e y > < v a l u e > < i n t > 5 0 7 < / i n t > < / v a l u e > < / i t e m > < i t e m > < k e y > < s t r i n g > P e n s i u n _ S e m e s t e r _ I n i   ( R e t   Y e a r   =   Y e a r _ S t a r t ) < / s t r i n g > < / k e y > < v a l u e > < i n t > 5 0 4 < / i n t > < / v a l u e > < / i t e m > < i t e m > < k e y > < s t r i n g > N a m a _ D o s e n _ P e n s i u n < / s t r i n g > < / k e y > < v a l u e > < i n t > 2 7 2 < / i n t > < / v a l u e > < / i t e m > < i t e m > < k e y > < s t r i n g > S K S _ C a p a c i t y   ( E f e k t i f   �   S K S _ S t d ) < / s t r i n g > < / k e y > < v a l u e > < i n t > 3 8 5 < / i n t > < / v a l u e > < / i t e m > < i t e m > < k e y > < s t r i n g > P e r i o d _ L a b e l < / s t r i n g > < / k e y > < v a l u e > < i n t > 4 8 2 < / i n t > < / v a l u e > < / i t e m > < i t e m > < k e y > < s t r i n g > K e y < / s t r i n g > < / k e y > < v a l u e > < i n t > 8 5 < / i n t > < / v a l u e > < / i t e m > < / C o l u m n W i d t h s > < C o l u m n D i s p l a y I n d e x > < i t e m > < k e y > < s t r i n g > Y e a r _ S t a r t < / s t r i n g > < / k e y > < v a l u e > < i n t > 0 < / i n t > < / v a l u e > < / i t e m > < i t e m > < k e y > < s t r i n g > Y e a r _ E n d < / s t r i n g > < / k e y > < v a l u e > < i n t > 1 < / i n t > < / v a l u e > < / i t e m > < i t e m > < k e y > < s t r i n g > S e m e s t e r < / s t r i n g > < / k e y > < v a l u e > < i n t > 2 < / i n t > < / v a l u e > < / i t e m > < i t e m > < k e y > < s t r i n g > R e g i o n < / s t r i n g > < / k e y > < v a l u e > < i n t > 3 < / i n t > < / v a l u e > < / i t e m > < i t e m > < k e y > < s t r i n g > T o t a l _ T e r d a f t a r < / s t r i n g > < / k e y > < v a l u e > < i n t > 4 < / i n t > < / v a l u e > < / i t e m > < i t e m > < k e y > < s t r i n g > D o s e n _ A k t i f _ B e l u m _ P e n s i u n < / s t r i n g > < / k e y > < v a l u e > < i n t > 5 < / i n t > < / v a l u e > < / i t e m > < i t e m > < k e y > < s t r i n g > D o s e n _ E f e k t i f   ( =   A k t i f ,   S t u d y   L e a v e   T e t a p   A k t i f ) < / s t r i n g > < / k e y > < v a l u e > < i n t > 6 < / i n t > < / v a l u e > < / i t e m > < i t e m > < k e y > < s t r i n g > P e n s i u n _ S e m e s t e r _ I n i   ( R e t   Y e a r   =   Y e a r _ S t a r t ) < / s t r i n g > < / k e y > < v a l u e > < i n t > 7 < / i n t > < / v a l u e > < / i t e m > < i t e m > < k e y > < s t r i n g > N a m a _ D o s e n _ P e n s i u n < / s t r i n g > < / k e y > < v a l u e > < i n t > 8 < / i n t > < / v a l u e > < / i t e m > < i t e m > < k e y > < s t r i n g > S K S _ C a p a c i t y   ( E f e k t i f   �   S K S _ S t d ) < / s t r i n g > < / k e y > < v a l u e > < i n t > 9 < / i n t > < / v a l u e > < / i t e m > < i t e m > < k e y > < s t r i n g > P e r i o d _ L a b e l < / s t r i n g > < / k e y > < v a l u e > < i n t > 1 0 < / i n t > < / v a l u e > < / i t e m > < i t e m > < k e y > < s t r i n g > K e y 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T a b l e R e g i o n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 R e g i o n < / s t r i n g > < / k e y > < v a l u e > < i n t > 1 1 6 < / i n t > < / v a l u e > < / i t e m > < / C o l u m n W i d t h s > < C o l u m n D i s p l a y I n d e x > < i t e m > < k e y > < s t r i n g > R e g i o n 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 T a b l e D e m a n d 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 T a b l e D e m a n d 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 C o l u m n s \ P e r i o d _ L a b e l 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 C o l u m n s \ Y e a r _ S t a r t 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 C o l u m n s \ Y e a r _ E n d 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 C o l u m n s \ S e m e s t e r 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 C o l u m n s \ P r o j e c t e d _ S t u d e n t s 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 C o l u m n s \ J u m l a h _ K e l a s   ( "C E I L ( S t u d e n t s / C a p )   p e r   P r o g r a m ) 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 C o l u m n s \ T o t a l _ S K S _ D e m a n d   ( r e a l :   t e a c h i n g _ l o a d _ c a l   p r o j :   s c a l e d ) 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 C o l u m n s \ S K S _ S t a n d a r d   p e r   L e c t u r e r 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 C o l u m n s \ L e c t u r e r s _ N e e d e d   =   C E I L ( S K S / S K S _ S t d ) 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 C o l u m n s \ K e l a s _ D e t a i l   ( G J   c a m p u s   b r e a k d o w n ) 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 C o l u m n s \ K e y 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 T a b l e S u p p l y 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 T a b l e S u p p l y 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 C o l u m n s \ P e r i o d _ L a b e l 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 C o l u m n s \ Y e a r _ S t a r t 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 C o l u m n s \ Y e a r _ E n d 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 C o l u m n s \ S e m e s t e r 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 C o l u m n s \ T o t a l _ T e r d a f t a r 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 C o l u m n s \ D o s e n _ A k t i f _ B e l u m _ P e n s i u n 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 C o l u m n s \ D o s e n _ E f e k t i f   ( =   A k t i f ,   S t u d y   L e a v e   T e t a p   A k t i f ) 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 C o l u m n s \ P e n s i u n _ S e m e s t e r _ I n i   ( R e t   Y e a r   =   Y e a r _ S t a r t ) 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 C o l u m n s \ N a m a _ D o s e n _ P e n s i u n 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 C o l u m n s \ S K S _ C a p a c i t y   ( E f e k t i f   �   S K S _ S t d ) 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 C o l u m n s \ K e y 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 T a b l e B r i d g e 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 T a b l e B r i d g e 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 C o l u m n s \ K e y 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 C o l u m n s \ P e r i o d _ L a b e l 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 C o l u m n s \ Y e a r _ S t a r t 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 C o l u m n s \ S o r t i n g 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 R e t i r e m e n t _ s u c c e s s i o n 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 R e t i r e m e n t _ s u c c e s s i o n 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 C o l u m n s \ L e c t u r e r _ I D 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 C o l u m n s \ L e c t u r e r _ N a m e 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 C o l u m n s \ A c a d e m i c _ R a n k 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 C o l u m n s \ E d u c a t i o n _ L e v e l 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 C o l u m n s \ R e t i r e m e n t _ Y e a r 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 C o l u m n s \ S i s a _ A k t i f   ( t h n   d a r i   2 0 2 5 ) 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 C o l u m n s \ S t a t u s _ P e n s i u n 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 C o l u m n s \ A c a d e m i c _ R a n k _ N e x t 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 C o l u m n s \ R a n k _ N e x t _ E s t _ Y e a r 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 C o l u m n s \ C a l o n _ P e n g g a n t i   ( R e g i o n   S a m a ) 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 C o l u m n s \ R a n k _ C a l o n   ( R e g i o n   S a m a ) 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 C o l u m n s \ C a l o n _ P e n g g a n t i   ( A n y   R e g i o n ) 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 C o l u m n s \ R a n k _ C a l o n   ( A n y   R e g i o n ) 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 C o l u m n s \ Y e a r _ P e r s i a p a n 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 C o l u m n s \ E v a l u a s i _ S u c c e s s i o n 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 T a b l e L e c t u r e r 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 T a b l e L e c t u r e r 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 C o l u m n s \ L e c t u r e r _ I D 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 C o l u m n s \ L e c t u r e r _ N a m e 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 C o l u m n s \ A c a d e m i c _ R a n k 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 C o l u m n s \ A c a d e m i c _ R a n k _ N e x t 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 C o l u m n s \ E d u c a t i o n _ L e v e l 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 C o l u m n s \ B i r t h _ M o n t h 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 C o l u m n s \ B i r t h _ Y e a r 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 C o l u m n s \ E m p l o y m e n t _ S t a t u s 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 C o l u m n s \ R e t i r e m e n t _ A g e 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 C o l u m n s \ R e t i r e m e n t _ S e m e s t e r 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 C o l u m n s \ R e t i r e m e n t _ Y e a r 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 C o l u m n s \ S t u d y _ S t a t u s 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 C o l u m n s \ S t u d y _ E n d _ Y e a r 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 C o l u m n s \ I s _ O n _ S t u d y _ L e a v e 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 C o l u m n s \ P o s t _ G r a d _ E d u 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 C o l u m n s \ P o s t _ G r a d _ R e t _ A g e 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 C o l u m n s \ P o s t _ G r a d _ R e t _ Y e a r 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 C o l u m n s \ P r o m o t i o n _ N o t e 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 C o l u m n s \ E d u _ C a t e g o r y 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 T a b l e R e g i o n 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 T a b l e R e g i o n 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 T a b l e E n r o l l 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 T a b l e E n r o l l 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 C o l u m n s \ P e r i o d _ L a b e l 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 C o l u m n s \ Y e a r _ S t a r t 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 C o l u m n s \ Y e a r _ E n d 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 C o l u m n s \ S e m e s t e r 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 C o l u m n s \ H i s t o r i c a l _ S t u d e n t s 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 C o l u m n s \ G r o w t h _ R a t e _ U s e d 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 C o l u m n s \ P r o j e c t e d _ S t u d e n t s 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 C o l u m n s \ D a t a _ S o u r c e 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 C o l u m n s \ K e y 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 T a b l e F o r e c a s t 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 T a b l e F o r e c a s t 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 C o l u m n s \ P e r i o d _ L a b e l 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 C o l u m n s \ L a b e l _ P e n d e k 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 C o l u m n s \ Y e a r _ S t a r t 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 C o l u m n s \ Y e a r _ E n d 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 C o l u m n s \ S e m e s t e r 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 C o l u m n s \ S o r t _ i d 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 C o l u m n s \ P r o j e c t e d _ S t u d e n t s 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 C o l u m n s \ T o t a l _ S K S _ D e m a n d 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 C o l u m n s \ L e c t u r e r s _ N e e d e d 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 C o l u m n s \ D o s e n _ E f e k t i f 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 C o l u m n s \ S K S _ S u p p l y 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 C o l u m n s \ C a p a c i t y _ G a p _ S K S 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 C o l u m n s \ G a p _ I n _ L e c t u r e r s 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 C o l u m n s \ P e n s i u n _ S e m e s t e r _ I n i 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 C o l u m n s \ N a m a _ P e n s i u n 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 C o l u m n s \ R e k r u t _ J u m l a h 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 C o l u m n s \ R e k r u t _ T i p e 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 C o l u m n s \ B a t a s _ R e k r u t _ D e a d l i n e   ( M u l a i   p r o s e s   p a l i n g   l a m b a t ) 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 C o l u m n s \ S e m e s t e r _ R e k r u t _ D i b u t u h k a n 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 C o l u m n s \ L a b e l _ R e k r u t _ C l e a n 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 C o l u m n s \ F D P _ R e c r u i t m e n t 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 C o l u m n s \ K e y 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7 c a d 7 c 8 f - 4 7 f e - 4 d 6 7 - a 8 5 6 - 8 3 d 0 b 1 9 e 8 5 5 d " > < C u s t o m C o n t e n t > < ! [ C D A T A [ < ? x m l   v e r s i o n = " 1 . 0 "   e n c o d i n g = " u t f - 1 6 " ? > < S e t t i n g s > < C a l c u l a t e d F i e l d s > < i t e m > < M e a s u r e N a m e > T o t a l _ S K S < / M e a s u r e N a m e > < D i s p l a y N a m e > T o t a l _ S K S < / D i s p l a y N a m e > < V i s i b l e > F a l s e < / V i s i b l e > < / i t e m > < i t e m > < M e a s u r e N a m e > J m l _ M h s < / M e a s u r e N a m e > < D i s p l a y N a m e > J m l _ M h s < / D i s p l a y N a m e > < V i s i b l e > F a l s e < / V i s i b l e > < / i t e m > < i t e m > < M e a s u r e N a m e > C a p _ B a s e < / M e a s u r e N a m e > < D i s p l a y N a m e > C a p _ B a s e < / D i s p l a y N a m e > < V i s i b l e > F a l s e < / V i s i b l e > < / i t e m > < i t e m > < M e a s u r e N a m e > C a p _ O p t i m i s t i c < / M e a s u r e N a m e > < D i s p l a y N a m e > C a p _ O p t i m i s t i c < / D i s p l a y N a m e > < V i s i b l e > F a l s e < / V i s i b l e > < / i t e m > < i t e m > < M e a s u r e N a m e > C a p _ P e s s i m i s t i c < / M e a s u r e N a m e > < D i s p l a y N a m e > C a p _ P e s s i m i s t i c < / D i s p l a y N a m e > < V i s i b l e > F a l s e < / V i s i b l e > < / i t e m > < i t e m > < M e a s u r e N a m e > R e k r u t _ N o r m a l < / M e a s u r e N a m e > < D i s p l a y N a m e > R e k r u t _ N o r m a l < / D i s p l a y N a m e > < V i s i b l e > F a l s e < / V i s i b l e > < / i t e m > < i t e m > < M e a s u r e N a m e > R e k r u t _ O p t i m i s < / M e a s u r e N a m e > < D i s p l a y N a m e > R e k r u t _ O p t i m i s < / D i s p l a y N a m e > < V i s i b l e > F a l s e < / V i s i b l e > < / i t e m > < i t e m > < M e a s u r e N a m e > A v g _ S t u d e n t s < / M e a s u r e N a m e > < D i s p l a y N a m e > A v g _ S t u d e n t s < / D i s p l a y N a m e > < V i s i b l e > F a l s e < / V i s i b l e > < / i t e m > < i t e m > < M e a s u r e N a m e > S U M _ D o s e n _ E F < / M e a s u r e N a m e > < D i s p l a y N a m e > S U M _ D o s e n _ E F < / D i s p l a y N a m e > < V i s i b l e > F a l s e < / V i s i b l e > < / i t e m > < i t e m > < M e a s u r e N a m e > S U M _ L e c t u r e r _ N e e d e d < / M e a s u r e N a m e > < D i s p l a y N a m e > S U M _ L e c t u r e r _ N e e d e d < / D i s p l a y N a m e > < V i s i b l e > F a l s e < / V i s i b l e > < / i t e m > < i t e m > < M e a s u r e N a m e > S 3 < / M e a s u r e N a m e > < D i s p l a y N a m e > S 3 < / D i s p l a y N a m e > < V i s i b l e > F a l s e < / V i s i b l e > < / i t e m > < i t e m > < M e a s u r e N a m e > S 2 < / M e a s u r e N a m e > < D i s p l a y N a m e > S 2 < / D i s p l a y N a m e > < V i s i b l e > F a l s e < / V i s i b l e > < / i t e m > < i t e m > < M e a s u r e N a m e > O n   S t u d y < / M e a s u r e N a m e > < D i s p l a y N a m e > O n   S t u d y < / D i s p l a y N a m e > < V i s i b l e > F a l s e < / V i s i b l e > < / i t e m > < i t e m > < M e a s u r e N a m e > G u r u   B e s a r < / M e a s u r e N a m e > < D i s p l a y N a m e > G u r u   B e s a r < / D i s p l a y N a m e > < V i s i b l e > F a l s e < / V i s i b l e > < / i t e m > < i t e m > < M e a s u r e N a m e > L e k t o r   K e p a l a < / M e a s u r e N a m e > < D i s p l a y N a m e > L e k t o r   K e p a l a < / D i s p l a y N a m e > < V i s i b l e > F a l s e < / V i s i b l e > < / i t e m > < i t e m > < M e a s u r e N a m e > L e k t o r < / M e a s u r e N a m e > < D i s p l a y N a m e > L e k t o r < / D i s p l a y N a m e > < V i s i b l e > F a l s e < / V i s i b l e > < / i t e m > < i t e m > < M e a s u r e N a m e > A s i s t e n   A h l i < / M e a s u r e N a m e > < D i s p l a y N a m e > A s i s t e n   A h l i < / D i s p l a y N a m e > < V i s i b l e > F a l s e < / V i s i b l e > < / i t e m > < i t e m > < M e a s u r e N a m e > T o t a l _ M a h a s i s w a < / M e a s u r e N a m e > < D i s p l a y N a m e > T o t a l _ M a h a s i s w a < / D i s p l a y N a m e > < V i s i b l e > F a l s e < / V i s i b l e > < / i t e m > < i t e m > < M e a s u r e N a m e > D o s e n   E f e k t i f < / M e a s u r e N a m e > < D i s p l a y N a m e > D o s e n   E f e k t i f < / D i s p l a y N a m e > < V i s i b l e > F a l s e < / V i s i b l e > < / i t e m > < i t e m > < M e a s u r e N a m e > M a h a s i s P e r S e m e s t e r < / M e a s u r e N a m e > < D i s p l a y N a m e > M a h a s i s P e r S e m e s t e r < / D i s p l a y N a m e > < V i s i b l e > F a l s e < / V i s i b l e > < / i t e m > < i t e m > < M e a s u r e N a m e > K e b u t u h a n   D o s e n < / M e a s u r e N a m e > < D i s p l a y N a m e > K e b u t u h a n   D o s e n 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 8 7 < / H e i g h t > < / S a n d b o x E d i t o r . F o r m u l a B a r S t a t e > ] ] > < / C u s t o m C o n t e n t > < / G e m i n i > 
</file>

<file path=customXml/item22.xml>��< ? x m l   v e r s i o n = " 1 . 0 "   e n c o d i n g = " u t f - 1 6 " ? > < D a t a M a s h u p   x m l n s = " h t t p : / / s c h e m a s . m i c r o s o f t . c o m / D a t a M a s h u p " > A A A A A B Q D A A B Q S w M E F A A C A A g A y 5 O h X B 8 e e S O k A A A A 9 g A A A B I A H A B D b 2 5 m a W c v U G F j a 2 F n Z S 5 4 b W w g o h g A K K A U A A A A A A A A A A A A A A A A A A A A A A A A A A A A h Y 8 x D o I w G I W v Q r r T l h K N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4 W M W Z s i S k n M + S 5 g a / A p r 3 P 9 g f y 9 d C 4 o d d C Q 7 g r O J k j J + 8 P 4 g F Q S w M E F A A C A A g A y 5 O h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u T o V w o i k e 4 D g A A A B E A A A A T A B w A R m 9 y b X V s Y X M v U 2 V j d G l v b j E u b S C i G A A o o B Q A A A A A A A A A A A A A A A A A A A A A A A A A A A A r T k 0 u y c z P U w i G 0 I b W A F B L A Q I t A B Q A A g A I A M u T o V w f H n k j p A A A A P Y A A A A S A A A A A A A A A A A A A A A A A A A A A A B D b 2 5 m a W c v U G F j a 2 F n Z S 5 4 b W x Q S w E C L Q A U A A I A C A D L k 6 F c D 8 r p q 6 Q A A A D p A A A A E w A A A A A A A A A A A A A A A A D w A A A A W 0 N v b n R l b n R f V H l w Z X N d L n h t b F B L A Q I t A B Q A A g A I A M u T o V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i + y e a K s J f U e Y b J S V o y D R 0 w A A A A A C A A A A A A A Q Z g A A A A E A A C A A A A C T w o W 5 x t l t 1 Y S 4 7 N n G R a u H M 8 v q G b w U A S J 4 m k w 4 U U 2 V g w A A A A A O g A A A A A I A A C A A A A C X 5 1 t d y I 6 S X K C o y h C u D x K / j T f B T H q w T N y e L a 5 U 5 p 6 y b F A A A A D C C c l / a w 3 Y T l K 7 p / P V 9 o g I 7 O r a Z j h R y w p / v M i s O J z 5 3 b W d l h + m + R I h d k N 7 o a Z k s U C 9 K h u A K 2 Z 4 4 8 y G H s k 5 2 z A t T x 6 u v k 9 J S d F Z Y j G 2 p p W Q m 0 A A A A C U U e l R G v n P b d M u U p B M F A q J / U 8 U e W B c O H N u q u I z y j p B Q g T e h L 2 U 7 f I Q o B l 5 s A z / g z j 9 R 6 C / P g E N s t r H + v K d u a k y < / D a t a M a s h u p > 
</file>

<file path=customXml/item23.xml>��< ? x m l   v e r s i o n = " 1 . 0 "   e n c o d i n g = " U T F - 1 6 " ? > < G e m i n i   x m l n s = " h t t p : / / g e m i n i / p i v o t c u s t o m i z a t i o n / T a b l e X M L _ T a b l e B r i d g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 K e y < / s t r i n g > < / k e y > < v a l u e > < i n t > 8 5 < / i n t > < / v a l u e > < / i t e m > < i t e m > < k e y > < s t r i n g > P e r i o d _ L a b e l < / s t r i n g > < / k e y > < v a l u e > < i n t > 3 4 7 < / i n t > < / v a l u e > < / i t e m > < i t e m > < k e y > < s t r i n g > R e g i o n < / s t r i n g > < / k e y > < v a l u e > < i n t > 1 1 6 < / i n t > < / v a l u e > < / i t e m > < i t e m > < k e y > < s t r i n g > Y e a r _ S t a r t < / s t r i n g > < / k e y > < v a l u e > < i n t > 1 5 2 < / i n t > < / v a l u e > < / i t e m > < i t e m > < k e y > < s t r i n g > S o r t i n g < / s t r i n g > < / k e y > < v a l u e > < i n t > 1 1 6 < / i n t > < / v a l u e > < / i t e m > < / C o l u m n W i d t h s > < C o l u m n D i s p l a y I n d e x > < i t e m > < k e y > < s t r i n g > K e y < / s t r i n g > < / k e y > < v a l u e > < i n t > 0 < / i n t > < / v a l u e > < / i t e m > < i t e m > < k e y > < s t r i n g > P e r i o d _ L a b e l < / s t r i n g > < / k e y > < v a l u e > < i n t > 1 < / i n t > < / v a l u e > < / i t e m > < i t e m > < k e y > < s t r i n g > R e g i o n < / s t r i n g > < / k e y > < v a l u e > < i n t > 2 < / i n t > < / v a l u e > < / i t e m > < i t e m > < k e y > < s t r i n g > Y e a r _ S t a r t < / s t r i n g > < / k e y > < v a l u e > < i n t > 3 < / i n t > < / v a l u e > < / i t e m > < i t e m > < k e y > < s t r i n g > S o r t i n g 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X M L _ T a b l e L e c t u r e r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 S t u d y _ E n d _ Y e a r < / s t r i n g > < / k e y > < v a l u e > < s t r i n g > E m p t y 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 L e c t u r e r _ I D < / s t r i n g > < / k e y > < v a l u e > < i n t > 2 9 5 < / i n t > < / v a l u e > < / i t e m > < i t e m > < k e y > < s t r i n g > L e c t u r e r _ N a m e < / s t r i n g > < / k e y > < v a l u e > < i n t > 1 9 7 < / i n t > < / v a l u e > < / i t e m > < i t e m > < k e y > < s t r i n g > A c a d e m i c _ R a n k < / s t r i n g > < / k e y > < v a l u e > < i n t > 2 0 7 < / i n t > < / v a l u e > < / i t e m > < i t e m > < k e y > < s t r i n g > A c a d e m i c _ R a n k _ N e x t < / s t r i n g > < / k e y > < v a l u e > < i n t > 2 6 4 < / i n t > < / v a l u e > < / i t e m > < i t e m > < k e y > < s t r i n g > E d u c a t i o n _ L e v e l < / s t r i n g > < / k e y > < v a l u e > < i n t > 2 0 8 < / i n t > < / v a l u e > < / i t e m > < i t e m > < k e y > < s t r i n g > B i r t h _ M o n t h < / s t r i n g > < / k e y > < v a l u e > < i n t > 1 6 4 < / i n t > < / v a l u e > < / i t e m > < i t e m > < k e y > < s t r i n g > B i r t h _ Y e a r < / s t r i n g > < / k e y > < v a l u e > < i n t > 1 5 1 < / i n t > < / v a l u e > < / i t e m > < i t e m > < k e y > < s t r i n g > E m p l o y m e n t _ S t a t u s < / s t r i n g > < / k e y > < v a l u e > < i n t > 2 4 4 < / i n t > < / v a l u e > < / i t e m > < i t e m > < k e y > < s t r i n g > R e g i o n < / s t r i n g > < / k e y > < v a l u e > < i n t > 1 1 6 < / i n t > < / v a l u e > < / i t e m > < i t e m > < k e y > < s t r i n g > R e t i r e m e n t _ A g e < / s t r i n g > < / k e y > < v a l u e > < i n t > 2 0 5 < / i n t > < / v a l u e > < / i t e m > < i t e m > < k e y > < s t r i n g > R e t i r e m e n t _ S e m e s t e r < / s t r i n g > < / k e y > < v a l u e > < i n t > 2 6 0 < / i n t > < / v a l u e > < / i t e m > < i t e m > < k e y > < s t r i n g > R e t i r e m e n t _ Y e a r < / s t r i n g > < / k e y > < v a l u e > < i n t > 2 1 3 < / i n t > < / v a l u e > < / i t e m > < i t e m > < k e y > < s t r i n g > S t u d y _ S t a t u s < / s t r i n g > < / k e y > < v a l u e > < i n t > 1 7 7 < / i n t > < / v a l u e > < / i t e m > < i t e m > < k e y > < s t r i n g > S t u d y _ E n d _ Y e a r < / s t r i n g > < / k e y > < v a l u e > < i n t > 2 1 3 < / i n t > < / v a l u e > < / i t e m > < i t e m > < k e y > < s t r i n g > I s _ O n _ S t u d y _ L e a v e < / s t r i n g > < / k e y > < v a l u e > < i n t > 2 4 4 < / i n t > < / v a l u e > < / i t e m > < i t e m > < k e y > < s t r i n g > P o s t _ G r a d _ E d u < / s t r i n g > < / k e y > < v a l u e > < i n t > 2 0 2 < / i n t > < / v a l u e > < / i t e m > < i t e m > < k e y > < s t r i n g > P o s t _ G r a d _ R e t _ A g e < / s t r i n g > < / k e y > < v a l u e > < i n t > 2 4 8 < / i n t > < / v a l u e > < / i t e m > < i t e m > < k e y > < s t r i n g > P o s t _ G r a d _ R e t _ Y e a r < / s t r i n g > < / k e y > < v a l u e > < i n t > 2 5 6 < / i n t > < / v a l u e > < / i t e m > < i t e m > < k e y > < s t r i n g > P r o m o t i o n _ N o t e < / s t r i n g > < / k e y > < v a l u e > < i n t > 2 0 5 < / i n t > < / v a l u e > < / i t e m > < i t e m > < k e y > < s t r i n g > E d u _ C a t e g o r y < / s t r i n g > < / k e y > < v a l u e > < i n t > 1 8 6 < / i n t > < / v a l u e > < / i t e m > < / C o l u m n W i d t h s > < C o l u m n D i s p l a y I n d e x > < i t e m > < k e y > < s t r i n g > L e c t u r e r _ I D < / s t r i n g > < / k e y > < v a l u e > < i n t > 0 < / i n t > < / v a l u e > < / i t e m > < i t e m > < k e y > < s t r i n g > L e c t u r e r _ N a m e < / s t r i n g > < / k e y > < v a l u e > < i n t > 1 < / i n t > < / v a l u e > < / i t e m > < i t e m > < k e y > < s t r i n g > A c a d e m i c _ R a n k < / s t r i n g > < / k e y > < v a l u e > < i n t > 2 < / i n t > < / v a l u e > < / i t e m > < i t e m > < k e y > < s t r i n g > A c a d e m i c _ R a n k _ N e x t < / s t r i n g > < / k e y > < v a l u e > < i n t > 3 < / i n t > < / v a l u e > < / i t e m > < i t e m > < k e y > < s t r i n g > E d u c a t i o n _ L e v e l < / s t r i n g > < / k e y > < v a l u e > < i n t > 4 < / i n t > < / v a l u e > < / i t e m > < i t e m > < k e y > < s t r i n g > B i r t h _ M o n t h < / s t r i n g > < / k e y > < v a l u e > < i n t > 5 < / i n t > < / v a l u e > < / i t e m > < i t e m > < k e y > < s t r i n g > B i r t h _ Y e a r < / s t r i n g > < / k e y > < v a l u e > < i n t > 6 < / i n t > < / v a l u e > < / i t e m > < i t e m > < k e y > < s t r i n g > E m p l o y m e n t _ S t a t u s < / s t r i n g > < / k e y > < v a l u e > < i n t > 7 < / i n t > < / v a l u e > < / i t e m > < i t e m > < k e y > < s t r i n g > R e g i o n < / s t r i n g > < / k e y > < v a l u e > < i n t > 8 < / i n t > < / v a l u e > < / i t e m > < i t e m > < k e y > < s t r i n g > R e t i r e m e n t _ A g e < / s t r i n g > < / k e y > < v a l u e > < i n t > 9 < / i n t > < / v a l u e > < / i t e m > < i t e m > < k e y > < s t r i n g > R e t i r e m e n t _ S e m e s t e r < / s t r i n g > < / k e y > < v a l u e > < i n t > 1 0 < / i n t > < / v a l u e > < / i t e m > < i t e m > < k e y > < s t r i n g > R e t i r e m e n t _ Y e a r < / s t r i n g > < / k e y > < v a l u e > < i n t > 1 1 < / i n t > < / v a l u e > < / i t e m > < i t e m > < k e y > < s t r i n g > S t u d y _ S t a t u s < / s t r i n g > < / k e y > < v a l u e > < i n t > 1 2 < / i n t > < / v a l u e > < / i t e m > < i t e m > < k e y > < s t r i n g > S t u d y _ E n d _ Y e a r < / s t r i n g > < / k e y > < v a l u e > < i n t > 1 3 < / i n t > < / v a l u e > < / i t e m > < i t e m > < k e y > < s t r i n g > I s _ O n _ S t u d y _ L e a v e < / s t r i n g > < / k e y > < v a l u e > < i n t > 1 4 < / i n t > < / v a l u e > < / i t e m > < i t e m > < k e y > < s t r i n g > P o s t _ G r a d _ E d u < / s t r i n g > < / k e y > < v a l u e > < i n t > 1 5 < / i n t > < / v a l u e > < / i t e m > < i t e m > < k e y > < s t r i n g > P o s t _ G r a d _ R e t _ A g e < / s t r i n g > < / k e y > < v a l u e > < i n t > 1 6 < / i n t > < / v a l u e > < / i t e m > < i t e m > < k e y > < s t r i n g > P o s t _ G r a d _ R e t _ Y e a r < / s t r i n g > < / k e y > < v a l u e > < i n t > 1 7 < / i n t > < / v a l u e > < / i t e m > < i t e m > < k e y > < s t r i n g > P r o m o t i o n _ N o t e < / s t r i n g > < / k e y > < v a l u e > < i n t > 1 8 < / i n t > < / v a l u e > < / i t e m > < i t e m > < k e y > < s t r i n g > E d u _ C a t e g o r y < / s t r i n g > < / k e y > < v a l u e > < i n t > 1 9 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 T a b l e E n r o l l 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 1 4 3 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 T a b l e D e m a n d 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 1 4 3 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 T a b l e S u p p l y 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 1 4 3 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 T a b l e F o r e c a s t 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 1 4 3 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 T a b l e B r i d g e 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 1 4 3 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 T a b l e L e c t u r e r 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 1 4 0 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 R e t i r e m e n t _ s u c c e s s i o n 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 1 3 8 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 T a b l e R e g i o n 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 1 3 6 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a 1 8 f 0 4 9 8 - 8 3 d f - 4 c b 2 - b 3 b f - 0 5 8 7 2 0 4 f 5 c 9 1 " > < C u s t o m C o n t e n t > < ! [ C D A T A [ < ? x m l   v e r s i o n = " 1 . 0 "   e n c o d i n g = " u t f - 1 6 " ? > < S e t t i n g s > < C a l c u l a t e d F i e l d s > < i t e m > < M e a s u r e N a m e > T o t a l _ S K S < / M e a s u r e N a m e > < D i s p l a y N a m e > T o t a l _ S K S < / D i s p l a y N a m e > < V i s i b l e > F a l s e < / V i s i b l e > < / i t e m > < i t e m > < M e a s u r e N a m e > J m l _ M h s < / M e a s u r e N a m e > < D i s p l a y N a m e > J m l _ M h s < / D i s p l a y N a m e > < V i s i b l e > F a l s e < / V i s i b l e > < / i t e m > < i t e m > < M e a s u r e N a m e > C a p _ B a s e < / M e a s u r e N a m e > < D i s p l a y N a m e > C a p _ B a s e < / D i s p l a y N a m e > < V i s i b l e > F a l s e < / V i s i b l e > < / i t e m > < i t e m > < M e a s u r e N a m e > C a p _ O p t i m i s t i c < / M e a s u r e N a m e > < D i s p l a y N a m e > C a p _ O p t i m i s t i c < / D i s p l a y N a m e > < V i s i b l e > F a l s e < / V i s i b l e > < / i t e m > < i t e m > < M e a s u r e N a m e > C a p _ P e s s i m i s t i c < / M e a s u r e N a m e > < D i s p l a y N a m e > C a p _ P e s s i m i s t i c < / D i s p l a y N a m e > < V i s i b l e > F a l s e < / V i s i b l e > < / i t e m > < i t e m > < M e a s u r e N a m e > R e k r u t _ N o r m a l < / M e a s u r e N a m e > < D i s p l a y N a m e > R e k r u t _ N o r m a l < / D i s p l a y N a m e > < V i s i b l e > F a l s e < / V i s i b l e > < / i t e m > < i t e m > < M e a s u r e N a m e > R e k r u t _ O p t i m i s < / M e a s u r e N a m e > < D i s p l a y N a m e > R e k r u t _ O p t i m i s < / D i s p l a y N a m e > < V i s i b l e > F a l s e < / V i s i b l e > < / i t e m > < i t e m > < M e a s u r e N a m e > A v g _ S t u d e n t s < / M e a s u r e N a m e > < D i s p l a y N a m e > A v g _ S t u d e n t s < / D i s p l a y N a m e > < V i s i b l e > F a l s e < / V i s i b l e > < / i t e m > < i t e m > < M e a s u r e N a m e > S U M _ D o s e n _ E F < / M e a s u r e N a m e > < D i s p l a y N a m e > S U M _ D o s e n _ E F < / D i s p l a y N a m e > < V i s i b l e > F a l s e < / V i s i b l e > < / i t e m > < i t e m > < M e a s u r e N a m e > S U M _ L e c t u r e r _ N e e d e d < / M e a s u r e N a m e > < D i s p l a y N a m e > S U M _ L e c t u r e r _ N e e d e d < / D i s p l a y N a m e > < V i s i b l e > F a l s e < / V i s i b l e > < / i t e m > < i t e m > < M e a s u r e N a m e > S 3 < / M e a s u r e N a m e > < D i s p l a y N a m e > S 3 < / D i s p l a y N a m e > < V i s i b l e > F a l s e < / V i s i b l e > < / i t e m > < i t e m > < M e a s u r e N a m e > S 2 < / M e a s u r e N a m e > < D i s p l a y N a m e > S 2 < / D i s p l a y N a m e > < V i s i b l e > F a l s e < / V i s i b l e > < / i t e m > < i t e m > < M e a s u r e N a m e > O n   S t u d y < / M e a s u r e N a m e > < D i s p l a y N a m e > O n   S t u d y < / D i s p l a y N a m e > < V i s i b l e > F a l s e < / V i s i b l e > < / i t e m > < i t e m > < M e a s u r e N a m e > G u r u   B e s a r < / M e a s u r e N a m e > < D i s p l a y N a m e > G u r u   B e s a r < / D i s p l a y N a m e > < V i s i b l e > F a l s e < / V i s i b l e > < / i t e m > < i t e m > < M e a s u r e N a m e > L e k t o r   K e p a l a < / M e a s u r e N a m e > < D i s p l a y N a m e > L e k t o r   K e p a l a < / D i s p l a y N a m e > < V i s i b l e > F a l s e < / V i s i b l e > < / i t e m > < i t e m > < M e a s u r e N a m e > L e k t o r < / M e a s u r e N a m e > < D i s p l a y N a m e > L e k t o r < / D i s p l a y N a m e > < V i s i b l e > F a l s e < / V i s i b l e > < / i t e m > < i t e m > < M e a s u r e N a m e > A s i s t e n   A h l i < / M e a s u r e N a m e > < D i s p l a y N a m e > A s i s t e n   A h l i < / D i s p l a y N a m e > < V i s i b l e > F a l s e < / V i s i b l e > < / i t e m > < i t e m > < M e a s u r e N a m e > T o t a l _ M a h a s i s w a < / M e a s u r e N a m e > < D i s p l a y N a m e > T o t a l _ M a h a s i s w a 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O r d e r " > < C u s t o m C o n t e n t > < ! [ C D A T A [ T a b l e E n r o l l , T a b l e D e m a n d , T a b l e S u p p l y , T a b l e F o r e c a s t , T a b l e B r i d g e , T a b l e L e c t u r e r , R e t i r e m e n t _ s u c c e s s i o n , T a b l e R e g i o n , T a b l e 8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 2 0 2 6 - 0 5 - 0 6 T 1 4 : 4 9 : 3 2 . 3 5 9 1 3 4 4 + 0 7 : 0 0 < / L a s t P r o c e s s e d T i m e > < / D a t a M o d e l i n g S a n d b o x . S e r i a l i z e d S a n d b o x E r r o r C a c h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4 9 2 8 4 d d 5 - 5 e 2 a - 4 d 4 2 - 8 1 e 3 - 4 4 1 b 9 4 e 2 e 9 f f " > < C u s t o m C o n t e n t > < ! [ C D A T A [ < ? x m l   v e r s i o n = " 1 . 0 "   e n c o d i n g = " u t f - 1 6 " ? > < S e t t i n g s > < C a l c u l a t e d F i e l d s > < i t e m > < M e a s u r e N a m e > T o t a l _ S K S < / M e a s u r e N a m e > < D i s p l a y N a m e > T o t a l _ S K S < / D i s p l a y N a m e > < V i s i b l e > F a l s e < / V i s i b l e > < / i t e m > < i t e m > < M e a s u r e N a m e > J m l _ M h s < / M e a s u r e N a m e > < D i s p l a y N a m e > J m l _ M h s < / D i s p l a y N a m e > < V i s i b l e > F a l s e < / V i s i b l e > < / i t e m > < i t e m > < M e a s u r e N a m e > C a p _ B a s e < / M e a s u r e N a m e > < D i s p l a y N a m e > C a p _ B a s e < / D i s p l a y N a m e > < V i s i b l e > F a l s e < / V i s i b l e > < / i t e m > < i t e m > < M e a s u r e N a m e > C a p _ O p t i m i s t i c < / M e a s u r e N a m e > < D i s p l a y N a m e > C a p _ O p t i m i s t i c < / D i s p l a y N a m e > < V i s i b l e > F a l s e < / V i s i b l e > < / i t e m > < i t e m > < M e a s u r e N a m e > C a p _ P e s s i m i s t i c < / M e a s u r e N a m e > < D i s p l a y N a m e > C a p _ P e s s i m i s t i c < / D i s p l a y N a m e > < V i s i b l e > F a l s e < / V i s i b l e > < / i t e m > < i t e m > < M e a s u r e N a m e > R e k r u t _ N o r m a l < / M e a s u r e N a m e > < D i s p l a y N a m e > R e k r u t _ N o r m a l < / D i s p l a y N a m e > < V i s i b l e > F a l s e < / V i s i b l e > < / i t e m > < i t e m > < M e a s u r e N a m e > R e k r u t _ O p t i m i s < / M e a s u r e N a m e > < D i s p l a y N a m e > R e k r u t _ O p t i m i s < / D i s p l a y N a m e > < V i s i b l e > F a l s e < / V i s i b l e > < / i t e m > < i t e m > < M e a s u r e N a m e > A v g _ S t u d e n t s < / M e a s u r e N a m e > < D i s p l a y N a m e > A v g _ S t u d e n t s < / D i s p l a y N a m e > < V i s i b l e > F a l s e < / V i s i b l e > < / i t e m > < i t e m > < M e a s u r e N a m e > S U M _ D o s e n _ E F < / M e a s u r e N a m e > < D i s p l a y N a m e > S U M _ D o s e n _ E F < / D i s p l a y N a m e > < V i s i b l e > F a l s e < / V i s i b l e > < / i t e m > < i t e m > < M e a s u r e N a m e > S U M _ L e c t u r e r _ N e e d e d < / M e a s u r e N a m e > < D i s p l a y N a m e > S U M _ L e c t u r e r _ N e e d e d < / D i s p l a y N a m e > < V i s i b l e > F a l s e < / V i s i b l e > < / i t e m > < i t e m > < M e a s u r e N a m e > S 3 < / M e a s u r e N a m e > < D i s p l a y N a m e > S 3 < / D i s p l a y N a m e > < V i s i b l e > F a l s e < / V i s i b l e > < / i t e m > < i t e m > < M e a s u r e N a m e > S 2 < / M e a s u r e N a m e > < D i s p l a y N a m e > S 2 < / D i s p l a y N a m e > < V i s i b l e > F a l s e < / V i s i b l e > < / i t e m > < i t e m > < M e a s u r e N a m e > O n   S t u d y < / M e a s u r e N a m e > < D i s p l a y N a m e > O n   S t u d y < / D i s p l a y N a m e > < V i s i b l e > F a l s e < / V i s i b l e > < / i t e m > < i t e m > < M e a s u r e N a m e > G u r u   B e s a r < / M e a s u r e N a m e > < D i s p l a y N a m e > G u r u   B e s a r < / D i s p l a y N a m e > < V i s i b l e > F a l s e < / V i s i b l e > < / i t e m > < i t e m > < M e a s u r e N a m e > L e k t o r   K e p a l a < / M e a s u r e N a m e > < D i s p l a y N a m e > L e k t o r   K e p a l a < / D i s p l a y N a m e > < V i s i b l e > F a l s e < / V i s i b l e > < / i t e m > < i t e m > < M e a s u r e N a m e > L e k t o r < / M e a s u r e N a m e > < D i s p l a y N a m e > L e k t o r < / D i s p l a y N a m e > < V i s i b l e > F a l s e < / V i s i b l e > < / i t e m > < i t e m > < M e a s u r e N a m e > A s i s t e n   A h l i < / M e a s u r e N a m e > < D i s p l a y N a m e > A s i s t e n   A h l i < / D i s p l a y N a m e > < V i s i b l e > F a l s e < / V i s i b l e > < / i t e m > < i t e m > < M e a s u r e N a m e > T o t a l _ M a h a s i s w a < / M e a s u r e N a m e > < D i s p l a y N a m e > T o t a l _ M a h a s i s w a 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T a b l e D e m a n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 K e y < / s t r i n g > < / k e y > < v a l u e > < s t r i n g > E m p t y 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 Y e a r _ S t a r t < / s t r i n g > < / k e y > < v a l u e > < i n t > 1 5 2 < / i n t > < / v a l u e > < / i t e m > < i t e m > < k e y > < s t r i n g > Y e a r _ E n d < / s t r i n g > < / k e y > < v a l u e > < i n t > 1 4 5 < / i n t > < / v a l u e > < / i t e m > < i t e m > < k e y > < s t r i n g > S e m e s t e r < / s t r i n g > < / k e y > < v a l u e > < i n t > 1 4 1 < / i n t > < / v a l u e > < / i t e m > < i t e m > < k e y > < s t r i n g > R e g i o n < / s t r i n g > < / k e y > < v a l u e > < i n t > 1 1 6 < / i n t > < / v a l u e > < / i t e m > < i t e m > < k e y > < s t r i n g > P r o j e c t e d _ S t u d e n t s < / s t r i n g > < / k e y > < v a l u e > < i n t > 2 3 7 < / i n t > < / v a l u e > < / i t e m > < i t e m > < k e y > < s t r i n g > J u m l a h _ K e l a s   ( "C E I L ( S t u d e n t s / C a p )   p e r   P r o g r a m ) < / s t r i n g > < / k e y > < v a l u e > < i n t > 5 4 3 < / i n t > < / v a l u e > < / i t e m > < i t e m > < k e y > < s t r i n g > T o t a l _ S K S _ D e m a n d   ( r e a l :   t e a c h i n g _ l o a d _ c a l   p r o j :   s c a l e d ) < / s t r i n g > < / k e y > < v a l u e > < i n t > 6 0 6 < / i n t > < / v a l u e > < / i t e m > < i t e m > < k e y > < s t r i n g > S K S _ S t a n d a r d   p e r   L e c t u r e r < / s t r i n g > < / k e y > < v a l u e > < i n t > 3 1 4 < / i n t > < / v a l u e > < / i t e m > < i t e m > < k e y > < s t r i n g > L e c t u r e r s _ N e e d e d   =   C E I L ( S K S / S K S _ S t d ) < / s t r i n g > < / k e y > < v a l u e > < i n t > 4 5 4 < / i n t > < / v a l u e > < / i t e m > < i t e m > < k e y > < s t r i n g > K e l a s _ D e t a i l   ( G J   c a m p u s   b r e a k d o w n ) < / s t r i n g > < / k e y > < v a l u e > < i n t > 4 1 3 < / i n t > < / v a l u e > < / i t e m > < i t e m > < k e y > < s t r i n g > P e r i o d _ L a b e l < / s t r i n g > < / k e y > < v a l u e > < i n t > 1 7 5 < / i n t > < / v a l u e > < / i t e m > < i t e m > < k e y > < s t r i n g > K e y < / s t r i n g > < / k e y > < v a l u e > < i n t > 8 5 < / i n t > < / v a l u e > < / i t e m > < / C o l u m n W i d t h s > < C o l u m n D i s p l a y I n d e x > < i t e m > < k e y > < s t r i n g > Y e a r _ S t a r t < / s t r i n g > < / k e y > < v a l u e > < i n t > 0 < / i n t > < / v a l u e > < / i t e m > < i t e m > < k e y > < s t r i n g > Y e a r _ E n d < / s t r i n g > < / k e y > < v a l u e > < i n t > 1 < / i n t > < / v a l u e > < / i t e m > < i t e m > < k e y > < s t r i n g > S e m e s t e r < / s t r i n g > < / k e y > < v a l u e > < i n t > 2 < / i n t > < / v a l u e > < / i t e m > < i t e m > < k e y > < s t r i n g > R e g i o n < / s t r i n g > < / k e y > < v a l u e > < i n t > 3 < / i n t > < / v a l u e > < / i t e m > < i t e m > < k e y > < s t r i n g > P r o j e c t e d _ S t u d e n t s < / s t r i n g > < / k e y > < v a l u e > < i n t > 4 < / i n t > < / v a l u e > < / i t e m > < i t e m > < k e y > < s t r i n g > J u m l a h _ K e l a s   ( "C E I L ( S t u d e n t s / C a p )   p e r   P r o g r a m ) < / s t r i n g > < / k e y > < v a l u e > < i n t > 5 < / i n t > < / v a l u e > < / i t e m > < i t e m > < k e y > < s t r i n g > T o t a l _ S K S _ D e m a n d   ( r e a l :   t e a c h i n g _ l o a d _ c a l   p r o j :   s c a l e d ) < / s t r i n g > < / k e y > < v a l u e > < i n t > 6 < / i n t > < / v a l u e > < / i t e m > < i t e m > < k e y > < s t r i n g > S K S _ S t a n d a r d   p e r   L e c t u r e r < / s t r i n g > < / k e y > < v a l u e > < i n t > 7 < / i n t > < / v a l u e > < / i t e m > < i t e m > < k e y > < s t r i n g > L e c t u r e r s _ N e e d e d   =   C E I L ( S K S / S K S _ S t d ) < / s t r i n g > < / k e y > < v a l u e > < i n t > 8 < / i n t > < / v a l u e > < / i t e m > < i t e m > < k e y > < s t r i n g > K e l a s _ D e t a i l   ( G J   c a m p u s   b r e a k d o w n ) < / s t r i n g > < / k e y > < v a l u e > < i n t > 9 < / i n t > < / v a l u e > < / i t e m > < i t e m > < k e y > < s t r i n g > P e r i o d _ L a b e l < / s t r i n g > < / k e y > < v a l u e > < i n t > 1 0 < / i n t > < / v a l u e > < / i t e m > < i t e m > < k e y > < s t r i n g > K e y 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AB81CF2B-C556-47E3-A3FE-874D9A75F470}">
  <ds:schemaRefs/>
</ds:datastoreItem>
</file>

<file path=customXml/itemProps10.xml><?xml version="1.0" encoding="utf-8"?>
<ds:datastoreItem xmlns:ds="http://schemas.openxmlformats.org/officeDocument/2006/customXml" ds:itemID="{82F67022-CE15-41BC-8EB1-0E1FF7951482}">
  <ds:schemaRefs/>
</ds:datastoreItem>
</file>

<file path=customXml/itemProps11.xml><?xml version="1.0" encoding="utf-8"?>
<ds:datastoreItem xmlns:ds="http://schemas.openxmlformats.org/officeDocument/2006/customXml" ds:itemID="{20FF0B60-58FB-4F89-9F57-0F27BB5E4CCD}">
  <ds:schemaRefs/>
</ds:datastoreItem>
</file>

<file path=customXml/itemProps12.xml><?xml version="1.0" encoding="utf-8"?>
<ds:datastoreItem xmlns:ds="http://schemas.openxmlformats.org/officeDocument/2006/customXml" ds:itemID="{7B03FA76-B232-41C6-9EA2-F2FFEC1EF8D6}">
  <ds:schemaRefs/>
</ds:datastoreItem>
</file>

<file path=customXml/itemProps13.xml><?xml version="1.0" encoding="utf-8"?>
<ds:datastoreItem xmlns:ds="http://schemas.openxmlformats.org/officeDocument/2006/customXml" ds:itemID="{39E07F77-D7B8-43CB-907A-A506C47D92A3}">
  <ds:schemaRefs/>
</ds:datastoreItem>
</file>

<file path=customXml/itemProps14.xml><?xml version="1.0" encoding="utf-8"?>
<ds:datastoreItem xmlns:ds="http://schemas.openxmlformats.org/officeDocument/2006/customXml" ds:itemID="{042C2264-C635-41B6-8BA8-CFC7E96005A8}">
  <ds:schemaRefs/>
</ds:datastoreItem>
</file>

<file path=customXml/itemProps15.xml><?xml version="1.0" encoding="utf-8"?>
<ds:datastoreItem xmlns:ds="http://schemas.openxmlformats.org/officeDocument/2006/customXml" ds:itemID="{97D47FAD-46C3-4C33-99CF-026C1795F1FF}">
  <ds:schemaRefs/>
</ds:datastoreItem>
</file>

<file path=customXml/itemProps16.xml><?xml version="1.0" encoding="utf-8"?>
<ds:datastoreItem xmlns:ds="http://schemas.openxmlformats.org/officeDocument/2006/customXml" ds:itemID="{BA22AC07-61C0-49FD-B4F2-C31C021785EF}">
  <ds:schemaRefs/>
</ds:datastoreItem>
</file>

<file path=customXml/itemProps17.xml><?xml version="1.0" encoding="utf-8"?>
<ds:datastoreItem xmlns:ds="http://schemas.openxmlformats.org/officeDocument/2006/customXml" ds:itemID="{FEA1E0D0-5867-40C0-9B8C-3148C48C6E9B}">
  <ds:schemaRefs/>
</ds:datastoreItem>
</file>

<file path=customXml/itemProps18.xml><?xml version="1.0" encoding="utf-8"?>
<ds:datastoreItem xmlns:ds="http://schemas.openxmlformats.org/officeDocument/2006/customXml" ds:itemID="{7720B83D-C1F7-4D2F-A975-F326298B7A56}">
  <ds:schemaRefs/>
</ds:datastoreItem>
</file>

<file path=customXml/itemProps19.xml><?xml version="1.0" encoding="utf-8"?>
<ds:datastoreItem xmlns:ds="http://schemas.openxmlformats.org/officeDocument/2006/customXml" ds:itemID="{38BE05DA-5EE4-42BA-9CDD-E20A47B9561B}">
  <ds:schemaRefs/>
</ds:datastoreItem>
</file>

<file path=customXml/itemProps2.xml><?xml version="1.0" encoding="utf-8"?>
<ds:datastoreItem xmlns:ds="http://schemas.openxmlformats.org/officeDocument/2006/customXml" ds:itemID="{2E1DBBFD-A74F-4D1F-87EB-826AD6FC4A4E}">
  <ds:schemaRefs/>
</ds:datastoreItem>
</file>

<file path=customXml/itemProps20.xml><?xml version="1.0" encoding="utf-8"?>
<ds:datastoreItem xmlns:ds="http://schemas.openxmlformats.org/officeDocument/2006/customXml" ds:itemID="{0B3C48EB-90CE-4B6B-9D7B-55284D75A00B}">
  <ds:schemaRefs/>
</ds:datastoreItem>
</file>

<file path=customXml/itemProps21.xml><?xml version="1.0" encoding="utf-8"?>
<ds:datastoreItem xmlns:ds="http://schemas.openxmlformats.org/officeDocument/2006/customXml" ds:itemID="{A6015F91-CD41-4C59-AF19-04F7AB7AB7CB}">
  <ds:schemaRefs/>
</ds:datastoreItem>
</file>

<file path=customXml/itemProps22.xml><?xml version="1.0" encoding="utf-8"?>
<ds:datastoreItem xmlns:ds="http://schemas.openxmlformats.org/officeDocument/2006/customXml" ds:itemID="{F9BB9384-A693-4DDE-AE60-51BF7E17E94D}">
  <ds:schemaRefs>
    <ds:schemaRef ds:uri="http://schemas.microsoft.com/DataMashup"/>
  </ds:schemaRefs>
</ds:datastoreItem>
</file>

<file path=customXml/itemProps23.xml><?xml version="1.0" encoding="utf-8"?>
<ds:datastoreItem xmlns:ds="http://schemas.openxmlformats.org/officeDocument/2006/customXml" ds:itemID="{22A4741E-726D-4B45-9299-70EEB7D5FE3B}">
  <ds:schemaRefs/>
</ds:datastoreItem>
</file>

<file path=customXml/itemProps24.xml><?xml version="1.0" encoding="utf-8"?>
<ds:datastoreItem xmlns:ds="http://schemas.openxmlformats.org/officeDocument/2006/customXml" ds:itemID="{7042C81F-181E-49D8-B61E-598EE830AF83}">
  <ds:schemaRefs/>
</ds:datastoreItem>
</file>

<file path=customXml/itemProps25.xml><?xml version="1.0" encoding="utf-8"?>
<ds:datastoreItem xmlns:ds="http://schemas.openxmlformats.org/officeDocument/2006/customXml" ds:itemID="{4BEBC714-FA9C-45B3-9AB0-662BC363405D}">
  <ds:schemaRefs/>
</ds:datastoreItem>
</file>

<file path=customXml/itemProps26.xml><?xml version="1.0" encoding="utf-8"?>
<ds:datastoreItem xmlns:ds="http://schemas.openxmlformats.org/officeDocument/2006/customXml" ds:itemID="{DDF47C20-E59C-4D60-A914-45189B45E174}">
  <ds:schemaRefs/>
</ds:datastoreItem>
</file>

<file path=customXml/itemProps27.xml><?xml version="1.0" encoding="utf-8"?>
<ds:datastoreItem xmlns:ds="http://schemas.openxmlformats.org/officeDocument/2006/customXml" ds:itemID="{A954EFD3-19BC-4F3E-8CE9-33B26114A9C9}">
  <ds:schemaRefs/>
</ds:datastoreItem>
</file>

<file path=customXml/itemProps3.xml><?xml version="1.0" encoding="utf-8"?>
<ds:datastoreItem xmlns:ds="http://schemas.openxmlformats.org/officeDocument/2006/customXml" ds:itemID="{BD8D402E-E89C-45CD-A427-7BDA56E71603}">
  <ds:schemaRefs/>
</ds:datastoreItem>
</file>

<file path=customXml/itemProps4.xml><?xml version="1.0" encoding="utf-8"?>
<ds:datastoreItem xmlns:ds="http://schemas.openxmlformats.org/officeDocument/2006/customXml" ds:itemID="{6E5B6070-699A-4848-9958-C300D452A6D4}">
  <ds:schemaRefs/>
</ds:datastoreItem>
</file>

<file path=customXml/itemProps5.xml><?xml version="1.0" encoding="utf-8"?>
<ds:datastoreItem xmlns:ds="http://schemas.openxmlformats.org/officeDocument/2006/customXml" ds:itemID="{8A829B26-90B7-4695-997E-53118831F0BB}">
  <ds:schemaRefs/>
</ds:datastoreItem>
</file>

<file path=customXml/itemProps6.xml><?xml version="1.0" encoding="utf-8"?>
<ds:datastoreItem xmlns:ds="http://schemas.openxmlformats.org/officeDocument/2006/customXml" ds:itemID="{64327B53-6B65-40CD-9EF1-73EDF169146C}">
  <ds:schemaRefs/>
</ds:datastoreItem>
</file>

<file path=customXml/itemProps7.xml><?xml version="1.0" encoding="utf-8"?>
<ds:datastoreItem xmlns:ds="http://schemas.openxmlformats.org/officeDocument/2006/customXml" ds:itemID="{356A81A1-99CA-4164-825F-3101B18E2299}">
  <ds:schemaRefs/>
</ds:datastoreItem>
</file>

<file path=customXml/itemProps8.xml><?xml version="1.0" encoding="utf-8"?>
<ds:datastoreItem xmlns:ds="http://schemas.openxmlformats.org/officeDocument/2006/customXml" ds:itemID="{69850A10-94FE-4288-B99F-E78051EB42DC}">
  <ds:schemaRefs/>
</ds:datastoreItem>
</file>

<file path=customXml/itemProps9.xml><?xml version="1.0" encoding="utf-8"?>
<ds:datastoreItem xmlns:ds="http://schemas.openxmlformats.org/officeDocument/2006/customXml" ds:itemID="{3A14D7A7-3A0A-435C-BFF2-DCADE2BED64D}">
  <ds:schemaRefs/>
</ds:datastoreItem>
</file>

<file path=docMetadata/LabelInfo.xml><?xml version="1.0" encoding="utf-8"?>
<clbl:labelList xmlns:clbl="http://schemas.microsoft.com/office/2020/mipLabelMetadata">
  <clbl:label id="{3485b963-82ba-4a6f-810f-b5cc226ff898}" enabled="0" method="" siteId="{3485b963-82ba-4a6f-810f-b5cc226ff89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lecturer_master</vt:lpstr>
      <vt:lpstr>retirement_rule</vt:lpstr>
      <vt:lpstr>student_enrollment</vt:lpstr>
      <vt:lpstr>learning_load</vt:lpstr>
      <vt:lpstr>CALCULATION</vt:lpstr>
      <vt:lpstr>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ZEFANYA GABRIEL BERLIANA HALIM</cp:lastModifiedBy>
  <cp:revision>32</cp:revision>
  <dcterms:created xsi:type="dcterms:W3CDTF">2026-03-26T20:48:52Z</dcterms:created>
  <dcterms:modified xsi:type="dcterms:W3CDTF">2026-05-31T04:46:00Z</dcterms:modified>
  <dc:language>en-US</dc:language>
</cp:coreProperties>
</file>